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 " sheetId="51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9" r:id="rId9"/>
    <sheet name="Tab8" sheetId="10" r:id="rId10"/>
    <sheet name="Tab9" sheetId="11" r:id="rId11"/>
    <sheet name="Tab10" sheetId="23" r:id="rId12"/>
    <sheet name="Tab11" sheetId="14" r:id="rId13"/>
    <sheet name="Tab12" sheetId="15" r:id="rId14"/>
    <sheet name="Tab13" sheetId="52" r:id="rId15"/>
    <sheet name="Tab14" sheetId="53" r:id="rId16"/>
    <sheet name="Tab15" sheetId="54" r:id="rId17"/>
    <sheet name="Tab16" sheetId="16" r:id="rId18"/>
    <sheet name="Tab17" sheetId="17" r:id="rId19"/>
    <sheet name="Tab18" sheetId="18" r:id="rId20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o_1årsiden">'Tab5'!$C$6</definedName>
    <definedName name="Dato_2årsiden">'Tab5'!$B$6</definedName>
    <definedName name="Dato_nå">'Tab5'!$D$6</definedName>
    <definedName name="_xlnm.Print_Area" localSheetId="1">Innhold!$B$4:$H$53</definedName>
    <definedName name="_xlnm.Print_Area" localSheetId="2">'Tab1'!$A$5:$C$53</definedName>
    <definedName name="_xlnm.Print_Area" localSheetId="11">'Tab10'!$A$4:$G$75</definedName>
    <definedName name="_xlnm.Print_Area" localSheetId="12">'Tab11'!$A$4:$G$75</definedName>
    <definedName name="_xlnm.Print_Area" localSheetId="13">'Tab12'!$A$4:$G$75</definedName>
    <definedName name="_xlnm.Print_Area" localSheetId="14">'Tab13'!$A$4:$G$75</definedName>
    <definedName name="_xlnm.Print_Area" localSheetId="15">'Tab14'!$A$4:$G$75</definedName>
    <definedName name="_xlnm.Print_Area" localSheetId="16">'Tab15'!$A$4:$G$75</definedName>
    <definedName name="_xlnm.Print_Area" localSheetId="17">'Tab16'!$A$4:$G$67</definedName>
    <definedName name="_xlnm.Print_Area" localSheetId="18">'Tab17'!$A$4:$G$75</definedName>
    <definedName name="_xlnm.Print_Area" localSheetId="19">'Tab18'!$A$4:$C$53</definedName>
    <definedName name="_xlnm.Print_Area" localSheetId="3">'Tab2'!$A$4:$K$65</definedName>
    <definedName name="_xlnm.Print_Area" localSheetId="4">'Tab3'!$A$4:$L$56</definedName>
    <definedName name="_xlnm.Print_Area" localSheetId="5">'Tab4'!$A$4:$L$56</definedName>
    <definedName name="_xlnm.Print_Area" localSheetId="6">'Tab5'!$A$4:$G$64</definedName>
    <definedName name="_xlnm.Print_Area" localSheetId="7">'Tab6'!$A$4:$G$75</definedName>
    <definedName name="_xlnm.Print_Area" localSheetId="8">'Tab7'!$A$4:$G$75</definedName>
    <definedName name="_xlnm.Print_Area" localSheetId="9">'Tab8'!$A$4:$G$75</definedName>
    <definedName name="_xlnm.Print_Area" localSheetId="10">'Tab9'!$A$4:$G$75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3" i="2"/>
  <c r="B97" i="4"/>
  <c r="C97"/>
  <c r="D97"/>
  <c r="B99"/>
  <c r="C99"/>
  <c r="D99"/>
  <c r="C91" l="1"/>
  <c r="B91"/>
  <c r="C87"/>
  <c r="B87"/>
  <c r="B88" l="1"/>
  <c r="G101"/>
  <c r="C88"/>
  <c r="C89"/>
  <c r="B89"/>
  <c r="G98"/>
  <c r="G97" l="1"/>
  <c r="G99"/>
  <c r="B52" i="2" l="1"/>
  <c r="B107" i="4" l="1"/>
  <c r="B90" l="1"/>
  <c r="C90"/>
  <c r="B106" l="1"/>
  <c r="A52" i="3"/>
  <c r="H24" i="2"/>
  <c r="H25" s="1"/>
  <c r="H26" s="1"/>
  <c r="H27" s="1"/>
  <c r="H28" s="1"/>
  <c r="H29" s="1"/>
  <c r="H30" s="1"/>
  <c r="H31" s="1"/>
  <c r="H32" s="1"/>
  <c r="E101" i="4"/>
  <c r="E98"/>
  <c r="C84"/>
  <c r="C85"/>
  <c r="C82"/>
  <c r="B84"/>
  <c r="B85"/>
  <c r="B82"/>
  <c r="E99" l="1"/>
  <c r="E97"/>
  <c r="B86"/>
  <c r="C86"/>
  <c r="H34" i="2"/>
  <c r="H35" s="1"/>
  <c r="H36" s="1"/>
  <c r="H37" s="1"/>
  <c r="H33"/>
  <c r="E65" i="4"/>
  <c r="C53" i="18"/>
  <c r="G65" i="4"/>
  <c r="A53" i="3"/>
  <c r="E64" i="4"/>
  <c r="G64"/>
  <c r="C52" i="18"/>
  <c r="B83" i="4"/>
  <c r="C83"/>
  <c r="G96" l="1"/>
  <c r="E96" s="1"/>
  <c r="H38" i="2"/>
  <c r="H39" s="1"/>
  <c r="H40" s="1"/>
  <c r="H41" s="1"/>
  <c r="H42" s="1"/>
  <c r="H43" s="1"/>
  <c r="H44" s="1"/>
  <c r="H45" s="1"/>
  <c r="H46" s="1"/>
  <c r="H48" s="1"/>
  <c r="B76" i="4" l="1"/>
  <c r="B77"/>
  <c r="B74"/>
  <c r="B75" l="1"/>
  <c r="B78" s="1"/>
</calcChain>
</file>

<file path=xl/sharedStrings.xml><?xml version="1.0" encoding="utf-8"?>
<sst xmlns="http://schemas.openxmlformats.org/spreadsheetml/2006/main" count="2236" uniqueCount="191">
  <si>
    <t>Tilbake til innholdsfortegnelsen</t>
  </si>
  <si>
    <t>Tabell 4.1 Person og varebil &lt; 3.5 t, bestandspremie</t>
  </si>
  <si>
    <t>Bestandspremie i 1000 kr</t>
  </si>
  <si>
    <t>Markedsandel i prosent</t>
  </si>
  <si>
    <t>Selskap</t>
  </si>
  <si>
    <t>I ALT</t>
  </si>
  <si>
    <t>Tabell 4.2 Person og varebil &lt; 3.5 t, antall trafikkforsikringer</t>
  </si>
  <si>
    <t>Antall trafikkforsikringer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</si>
  <si>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</si>
  <si>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</si>
  <si>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</si>
  <si>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</si>
  <si>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</si>
  <si>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</si>
  <si>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</si>
  <si>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</si>
  <si>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</si>
  <si>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</si>
  <si>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</si>
  <si>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</si>
  <si>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</si>
  <si>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</si>
  <si>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</si>
  <si>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</si>
  <si>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</si>
  <si>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</si>
  <si>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</si>
  <si>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</si>
  <si>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</si>
  <si>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</si>
  <si>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</si>
  <si>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</si>
  <si>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</si>
  <si>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</si>
  <si>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</si>
  <si>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</si>
  <si>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</si>
  <si>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</si>
  <si>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</si>
  <si>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</si>
  <si>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</si>
  <si>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</si>
  <si>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</si>
  <si>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</si>
  <si>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</si>
  <si>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</si>
  <si>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</si>
  <si>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</si>
  <si>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</si>
  <si>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Tabell 4.1 Personbil og varebil &lt;3.5 t, bestandspremie   ………………………………………………</t>
  </si>
  <si>
    <t>Tabell 4.2 Personbil og varebil &lt;3.5 t, antall trafikkforsikringer   ………………………………………</t>
  </si>
  <si>
    <t>Tabell 5.1 Brann-kombinert, Privat i alt, bestandspremie   ……………………………………………</t>
  </si>
  <si>
    <t>Tabell 5.2 Brann-kombinert, Privat i alt, antall forsikringer   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</si>
  <si>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</si>
  <si>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</si>
  <si>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</si>
  <si>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</si>
  <si>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</si>
  <si>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</si>
  <si>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</si>
  <si>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</si>
  <si>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</si>
  <si>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</si>
  <si>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</si>
  <si>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</si>
  <si>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</si>
  <si>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</si>
  <si>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</si>
  <si>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</si>
  <si>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</si>
  <si>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</si>
  <si>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</si>
  <si>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</si>
  <si>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</si>
  <si>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</si>
  <si>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</si>
  <si>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</si>
  <si>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Tabell 5.1 Brann-kombinert, Privat i alt, bestandspremie</t>
  </si>
  <si>
    <t>Tabell 5.2 Brann-kombinert, Privat i alt, antall forsikringer</t>
  </si>
  <si>
    <t>Tab1</t>
  </si>
  <si>
    <t>Tab2</t>
  </si>
  <si>
    <t>Tab4</t>
  </si>
  <si>
    <t>Tab5</t>
  </si>
  <si>
    <t>Tab6</t>
  </si>
  <si>
    <t>Tab7</t>
  </si>
  <si>
    <t>Tab8</t>
  </si>
  <si>
    <t>Tab9</t>
  </si>
  <si>
    <t>Tab11</t>
  </si>
  <si>
    <t>Tab12</t>
  </si>
  <si>
    <t>Tab13</t>
  </si>
  <si>
    <t>Tab14</t>
  </si>
  <si>
    <t>Tab15</t>
  </si>
  <si>
    <t>gjeldende</t>
  </si>
  <si>
    <t>If Skadeforsikring</t>
  </si>
  <si>
    <t>Gjensidige</t>
  </si>
  <si>
    <t>Tab10</t>
  </si>
  <si>
    <t>Tryg</t>
  </si>
  <si>
    <t>Tabell 6.1 Brann-kombinert, Næring i alt, bestandspremie</t>
  </si>
  <si>
    <t>Tabell 6.2 Brann-kombinert, Næring i alt, forsikringssum</t>
  </si>
  <si>
    <t>Tabell 6.3 Næring - herav Landbruk, bestandspremie</t>
  </si>
  <si>
    <t>Tabell 6.4 Næring - herav Landbruk, forsikringssum</t>
  </si>
  <si>
    <t>Tabell 6.1 Brann-kombinert, Næring i alt, bestandspremie   …………………………………</t>
  </si>
  <si>
    <t>Tabell 6.2 Brann-kombinert, Næring i alt, forsikringssum   …………………………………….</t>
  </si>
  <si>
    <t>Tabell 6.3 Næring - herav Landbruk, bestandspremie   …………………………………………</t>
  </si>
  <si>
    <t>Tabell 6.4 Næring - herav Landbruk, forsikringssum   ……………………………………………</t>
  </si>
  <si>
    <t>Næring</t>
  </si>
  <si>
    <t>Tabell 7.1 Ulykke i alt, bestandspremie</t>
  </si>
  <si>
    <t>Tabell 7.2 Ulykke i alt, antall forsikrede</t>
  </si>
  <si>
    <t>Tabell 8.1 Yrkesskade i alt, bestandspremie</t>
  </si>
  <si>
    <t>Tabell 8.2 Yrkesskade i alt, antall forsikrede</t>
  </si>
  <si>
    <t>Tabell 7.1 Ulykke i alt, bestandspremie   …………………………………………………………………</t>
  </si>
  <si>
    <t>Tabell 7.2 Ulykke i alt, antall forsikrede   …………………………………………………………………</t>
  </si>
  <si>
    <t>Tabell 8.1 Yrkesskade i alt, bestandspremie   …………………………………………………………..</t>
  </si>
  <si>
    <t>Tabell 8.2 Yrkesskade i alt, antall forsikrede   …………………………………………………………</t>
  </si>
  <si>
    <t>Fiskeoppdrett</t>
  </si>
  <si>
    <t>PERSON I ALT</t>
  </si>
  <si>
    <t xml:space="preserve">   Antall forsikringer</t>
  </si>
  <si>
    <t>Andre personprodukter (inkl. trygghet)</t>
  </si>
  <si>
    <t>Eierskifte</t>
  </si>
  <si>
    <t>Figur 3. Bestandspremie for Motorvognforsikring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</si>
  <si>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</si>
  <si>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</si>
  <si>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</si>
  <si>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</si>
  <si>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</si>
  <si>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</si>
  <si>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</si>
  <si>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</si>
  <si>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</si>
  <si>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</si>
  <si>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</si>
  <si>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Tabell 9.1 Barn i alt, bestandspremie   …………………………………………………………..</t>
  </si>
  <si>
    <t>Tabell 9.2 Barn i alt, antall forsikrede   …………………………………………………………</t>
  </si>
  <si>
    <t>Tabell 10.1 Kritisk sykdom i alt, bestandspremie   …………………………………………………………..</t>
  </si>
  <si>
    <t>Tabell 10.2 Kritisk sykdom i alt, antall forsikrede   …………………………………………………………</t>
  </si>
  <si>
    <t>Tabell 11.1 Behandling i alt, bestandspremie   …………………………………………………………..</t>
  </si>
  <si>
    <t>Tabell 11.2 Behandling i alt, antall forsikrede   …………………………………………………………</t>
  </si>
  <si>
    <t>Tabell 12.1  Spesial i alt, bestandspremie   ………………………………………………………………</t>
  </si>
  <si>
    <t>Tabell 12.2  Spesial - herav Ansvar, bestandspremie   …………………………………………………………………….</t>
  </si>
  <si>
    <t>Tabell 12.3  Spesial - herav Ansvar, antall forsikringer   ……………………………………………………….</t>
  </si>
  <si>
    <t>Tab18</t>
  </si>
  <si>
    <t>Tab17</t>
  </si>
  <si>
    <t>Tabell 12.2 Spesial - herav Ansvar, bestandspremie</t>
  </si>
  <si>
    <t>Tabell 12.3 Spesial - herav Ansvar, antall forsikringer</t>
  </si>
  <si>
    <t>Tab16</t>
  </si>
  <si>
    <t>Tabell 12.1 Spesial i alt, bestandspremie</t>
  </si>
  <si>
    <t>Tabell 11.2 Behandling i alt, antall forsikrede</t>
  </si>
  <si>
    <t>Tabell 10.2 Kritisk sykdom i alt, antall forsikrede</t>
  </si>
  <si>
    <t>Tabell 9.2 Barn i alt, antall forsikrede</t>
  </si>
  <si>
    <t>TOTALT</t>
  </si>
  <si>
    <t>MOTORVOGN I ALT</t>
  </si>
  <si>
    <t>Figur 4. Bestandspremie fordelt på private forsikringer og næringslivsforsikringer</t>
  </si>
  <si>
    <t>Figur 4. Bestandspremie fordelt på private forsikringer og næringslivsforsikringer ………………………………………………</t>
  </si>
  <si>
    <t>begreper og definisjoner på side 23.</t>
  </si>
  <si>
    <t>31.03.2013</t>
  </si>
  <si>
    <t>31.03.2014</t>
  </si>
  <si>
    <t>Finans Norge / Skadestatistikk</t>
  </si>
  <si>
    <t>Premiestatistikk skadeforsikring 1. kvartal 2014</t>
  </si>
  <si>
    <t>31.03.2012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</si>
  <si>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</si>
  <si>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</si>
  <si>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</si>
  <si>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</si>
  <si>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</si>
  <si>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</si>
  <si>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</si>
  <si>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</si>
  <si>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>Danica</t>
  </si>
  <si>
    <t>Eika Forsikring</t>
  </si>
  <si>
    <t>Telenor Forsikring</t>
  </si>
  <si>
    <t>NEMI</t>
  </si>
  <si>
    <t>AIG Europe</t>
  </si>
  <si>
    <t xml:space="preserve">-   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</si>
  <si>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</si>
  <si>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</si>
  <si>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</si>
  <si>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</si>
  <si>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</si>
  <si>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</si>
  <si>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</si>
  <si>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</si>
  <si>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</si>
  <si>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</si>
  <si>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</si>
  <si>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</si>
  <si>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</si>
  <si>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</si>
  <si>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Tabell 9.1 Barn i alt, bestandspremie. Bestanden i 2012 og 2013 er estimert.</t>
  </si>
  <si>
    <t>Tabell 10.1 Kritisk sykdom i alt, bestandspremie. Bestanden i 2012 og 2013 er estimert.</t>
  </si>
  <si>
    <t>Tabell 11.1 Behandling i alt, bestandspremie. Bestanden i 2012 og 2013 er estimert.</t>
  </si>
  <si>
    <t>Figur 1. Markedsandeler til de fire største selskapene, landbasert forsikring i alt,
inkl. barn, kritisk sykdom og behandlingsforsikring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</si>
</sst>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</cellStyleXfs>
  <cellXfs count="153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0" fontId="12" fillId="0" borderId="9" xfId="0" applyFont="1" applyBorder="1"/>
    <xf numFmtId="165" fontId="12" fillId="0" borderId="17" xfId="0" applyNumberFormat="1" applyFont="1" applyBorder="1" applyAlignment="1">
      <alignment horizontal="right"/>
    </xf>
    <xf numFmtId="3" fontId="9" fillId="0" borderId="0" xfId="0" applyNumberFormat="1" applyFont="1" applyAlignment="1" applyProtection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>
      <alignment horizontal="left"/>
    </xf>
    <xf numFmtId="166" fontId="12" fillId="0" borderId="12" xfId="2" applyNumberFormat="1" applyFont="1" applyBorder="1" applyProtection="1"/>
    <xf numFmtId="166" fontId="12" fillId="0" borderId="13" xfId="2" applyNumberFormat="1" applyFont="1" applyBorder="1" applyProtection="1"/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171" fontId="9" fillId="0" borderId="29" xfId="0" applyNumberFormat="1" applyFont="1" applyBorder="1" applyAlignment="1" applyProtection="1">
      <alignment horizontal="right"/>
    </xf>
    <xf numFmtId="171" fontId="12" fillId="0" borderId="16" xfId="0" applyNumberFormat="1" applyFont="1" applyBorder="1" applyProtection="1"/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24" fillId="0" borderId="0" xfId="14" applyFont="1"/>
    <xf numFmtId="0" fontId="30" fillId="0" borderId="0" xfId="14"/>
    <xf numFmtId="0" fontId="0" fillId="0" borderId="0" xfId="14" applyFont="1"/>
    <xf numFmtId="0" fontId="22" fillId="0" borderId="0" xfId="14" applyFont="1" applyAlignment="1">
      <alignment horizontal="right"/>
    </xf>
    <xf numFmtId="0" fontId="27" fillId="0" borderId="0" xfId="14" applyFont="1" applyAlignment="1">
      <alignment horizontal="left"/>
    </xf>
    <xf numFmtId="0" fontId="31" fillId="0" borderId="0" xfId="14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4" applyFont="1" applyAlignment="1">
      <alignment horizontal="right"/>
    </xf>
    <xf numFmtId="0" fontId="30" fillId="0" borderId="0" xfId="14" applyAlignment="1">
      <alignment horizontal="right"/>
    </xf>
    <xf numFmtId="0" fontId="28" fillId="0" borderId="0" xfId="14" applyFont="1" applyAlignment="1">
      <alignment horizontal="left"/>
    </xf>
    <xf numFmtId="14" fontId="29" fillId="0" borderId="0" xfId="14" applyNumberFormat="1" applyFont="1" applyAlignment="1">
      <alignment horizontal="left"/>
    </xf>
    <xf numFmtId="0" fontId="29" fillId="0" borderId="0" xfId="14" applyFont="1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/>
    <xf numFmtId="14" fontId="23" fillId="0" borderId="0" xfId="14" applyNumberFormat="1" applyFont="1"/>
    <xf numFmtId="14" fontId="35" fillId="0" borderId="0" xfId="14" applyNumberFormat="1" applyFont="1" applyAlignment="1">
      <alignment horizontal="right"/>
    </xf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30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0" fontId="36" fillId="0" borderId="0" xfId="0" applyFont="1"/>
    <xf numFmtId="0" fontId="37" fillId="0" borderId="0" xfId="0" applyFont="1"/>
    <xf numFmtId="168" fontId="37" fillId="0" borderId="0" xfId="7" applyNumberFormat="1" applyFont="1"/>
    <xf numFmtId="0" fontId="38" fillId="0" borderId="0" xfId="0" applyFont="1"/>
    <xf numFmtId="14" fontId="39" fillId="0" borderId="0" xfId="0" applyNumberFormat="1" applyFont="1"/>
    <xf numFmtId="167" fontId="37" fillId="0" borderId="0" xfId="0" applyNumberFormat="1" applyFont="1"/>
    <xf numFmtId="0" fontId="36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7" fillId="0" borderId="0" xfId="0" applyNumberFormat="1" applyFont="1"/>
    <xf numFmtId="3" fontId="36" fillId="0" borderId="0" xfId="0" applyNumberFormat="1" applyFont="1"/>
    <xf numFmtId="14" fontId="37" fillId="0" borderId="0" xfId="0" quotePrefix="1" applyNumberFormat="1" applyFont="1"/>
    <xf numFmtId="14" fontId="20" fillId="0" borderId="0" xfId="14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165" fontId="12" fillId="0" borderId="12" xfId="0" applyNumberFormat="1" applyFont="1" applyBorder="1" applyAlignment="1" applyProtection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6" xfId="0" applyFont="1" applyBorder="1" applyAlignment="1">
      <alignment horizontal="left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</cellXfs>
  <cellStyles count="16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19937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0.25363190455384105</c:v>
                </c:pt>
                <c:pt idx="1">
                  <c:v>0.23726663597269629</c:v>
                </c:pt>
                <c:pt idx="2">
                  <c:v>0.14195237729415672</c:v>
                </c:pt>
                <c:pt idx="3">
                  <c:v>0.10404881635467442</c:v>
                </c:pt>
                <c:pt idx="4">
                  <c:v>0.26310026582463153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247066624"/>
        <c:axId val="247068160"/>
      </c:bubbleChart>
      <c:valAx>
        <c:axId val="247066624"/>
        <c:scaling>
          <c:orientation val="minMax"/>
        </c:scaling>
        <c:delete val="1"/>
        <c:axPos val="b"/>
        <c:tickLblPos val="none"/>
        <c:crossAx val="247068160"/>
        <c:crosses val="autoZero"/>
        <c:crossBetween val="midCat"/>
      </c:valAx>
      <c:valAx>
        <c:axId val="247068160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2470666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3895E-3"/>
          <c:y val="0.60061071634342433"/>
          <c:w val="0.88580818914761816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681"/>
          <c:y val="2.5352147546417802E-2"/>
          <c:w val="0.81729265753457925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31.03.2013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1916.48</c:v>
                </c:pt>
                <c:pt idx="1">
                  <c:v>6419.8580000000002</c:v>
                </c:pt>
                <c:pt idx="2">
                  <c:v>1543.6110000000008</c:v>
                </c:pt>
                <c:pt idx="3">
                  <c:v>7521.7950000000001</c:v>
                </c:pt>
                <c:pt idx="4">
                  <c:v>1255.204</c:v>
                </c:pt>
                <c:pt idx="5">
                  <c:v>2676.9839999999999</c:v>
                </c:pt>
                <c:pt idx="6">
                  <c:v>2685.962</c:v>
                </c:pt>
                <c:pt idx="7">
                  <c:v>1572.13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31.03.2014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1995.7180000000001</c:v>
                </c:pt>
                <c:pt idx="1">
                  <c:v>6629.55</c:v>
                </c:pt>
                <c:pt idx="2">
                  <c:v>1676.8199999999988</c:v>
                </c:pt>
                <c:pt idx="3">
                  <c:v>7636.6469999999999</c:v>
                </c:pt>
                <c:pt idx="4">
                  <c:v>1272.547</c:v>
                </c:pt>
                <c:pt idx="5">
                  <c:v>2669.4720000000002</c:v>
                </c:pt>
                <c:pt idx="6">
                  <c:v>2915.6509999999998</c:v>
                </c:pt>
                <c:pt idx="7">
                  <c:v>1637.616</c:v>
                </c:pt>
              </c:numCache>
            </c:numRef>
          </c:val>
        </c:ser>
        <c:shape val="cylinder"/>
        <c:axId val="254642432"/>
        <c:axId val="254656512"/>
        <c:axId val="0"/>
      </c:bar3DChart>
      <c:catAx>
        <c:axId val="25464243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4656512"/>
        <c:crosses val="autoZero"/>
        <c:auto val="1"/>
        <c:lblAlgn val="ctr"/>
        <c:lblOffset val="100"/>
        <c:tickLblSkip val="1"/>
        <c:tickMarkSkip val="1"/>
      </c:catAx>
      <c:valAx>
        <c:axId val="254656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4642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5281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5012"/>
          <c:y val="4.1916228942843303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31.03.2014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7171.76</c:v>
                </c:pt>
                <c:pt idx="1">
                  <c:v>7457.5519999999997</c:v>
                </c:pt>
                <c:pt idx="2">
                  <c:v>7709.8919999999998</c:v>
                </c:pt>
                <c:pt idx="3">
                  <c:v>7561.7950000000001</c:v>
                </c:pt>
              </c:numCache>
            </c:numRef>
          </c:val>
        </c:ser>
        <c:ser>
          <c:idx val="2"/>
          <c:order val="1"/>
          <c:tx>
            <c:strRef>
              <c:f>'Tab2'!$A$99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31.12.2011</c:v>
                </c:pt>
                <c:pt idx="1">
                  <c:v>31.12.2012</c:v>
                </c:pt>
                <c:pt idx="2">
                  <c:v>31.12.2013</c:v>
                </c:pt>
                <c:pt idx="3">
                  <c:v>31.03.2014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11089.078</c:v>
                </c:pt>
                <c:pt idx="1">
                  <c:v>11647.433000000001</c:v>
                </c:pt>
                <c:pt idx="2">
                  <c:v>12083.527000000002</c:v>
                </c:pt>
                <c:pt idx="3">
                  <c:v>12286.698999999999</c:v>
                </c:pt>
              </c:numCache>
            </c:numRef>
          </c:val>
        </c:ser>
        <c:gapWidth val="50"/>
        <c:shape val="cylinder"/>
        <c:axId val="255341312"/>
        <c:axId val="255342848"/>
        <c:axId val="0"/>
      </c:bar3DChart>
      <c:catAx>
        <c:axId val="255341312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5342848"/>
        <c:crosses val="autoZero"/>
        <c:lblAlgn val="ctr"/>
        <c:lblOffset val="100"/>
        <c:tickLblSkip val="1"/>
        <c:tickMarkSkip val="1"/>
      </c:catAx>
      <c:valAx>
        <c:axId val="255342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5341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9620821349427193"/>
          <c:w val="0.10669077757685906"/>
          <c:h val="0.1477049051503295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pieChart>
        <c:varyColors val="1"/>
        <c:ser>
          <c:idx val="0"/>
          <c:order val="0"/>
          <c:spPr>
            <a:ln w="15875"/>
          </c:spPr>
          <c:dLbls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32766628</c:v>
                </c:pt>
                <c:pt idx="1">
                  <c:v>20394736</c:v>
                </c:pt>
              </c:numCache>
            </c:numRef>
          </c:val>
        </c:ser>
        <c:firstSliceAng val="0"/>
      </c:pieChart>
    </c:plotArea>
    <c:plotVisOnly val="1"/>
  </c:chart>
  <c:spPr>
    <a:ln w="12700"/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742950</xdr:colOff>
      <xdr:row>55</xdr:row>
      <xdr:rowOff>0</xdr:rowOff>
    </xdr:to>
    <xdr:pic>
      <xdr:nvPicPr>
        <xdr:cNvPr id="2" name="Picture 1" descr="Statistikk_forside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6581775" cy="1138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/>
        <xdr:cNvSpPr txBox="1"/>
      </xdr:nvSpPr>
      <xdr:spPr>
        <a:xfrm>
          <a:off x="695325" y="917257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2014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(20. mai 2014)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/>
        <xdr:cNvSpPr txBox="1"/>
      </xdr:nvSpPr>
      <xdr:spPr>
        <a:xfrm>
          <a:off x="666750" y="7353300"/>
          <a:ext cx="5638800" cy="11684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/>
        <xdr:cNvSpPr txBox="1"/>
      </xdr:nvSpPr>
      <xdr:spPr>
        <a:xfrm>
          <a:off x="654050" y="8359775"/>
          <a:ext cx="5480078" cy="374734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/>
        <xdr:cNvSpPr txBox="1"/>
      </xdr:nvSpPr>
      <xdr:spPr>
        <a:xfrm>
          <a:off x="108858" y="776968"/>
          <a:ext cx="2088046" cy="651781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bransje brann-kombinert er mellommarked og industri </a:t>
          </a:r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slått sammen og gitt fellesbetegnelsen næring fra 2011.</a:t>
          </a:r>
        </a:p>
        <a:p>
          <a:pPr fontAlgn="base"/>
          <a:endParaRPr lang="nb-NO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NOR endret navn til DNB 11.11.2011.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Terra endret navn til Eika 21.03.2013.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 basert på en revidert bransjeinndeling. Yrkesskade og trygghet sorterer under personforsikringer, og fiskeoppdrett er kategorisert som spesialforsikring.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Unisons bestand inngår fra og med 4. kvartal 2013 i SpareBank 1s bestand.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KNIFs bestand inkluderer tall fra Byggmesterforsikring fra og med 4. kvartal 2013.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Dette påvirker samlet premievolum og markedsandeler.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og Landbruksforsikring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30.09.12: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AIG Europe og Skogbrand rapporterer nå til premiestatistikken.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</a:p>
        <a:p>
          <a:pPr fontAlgn="base"/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OBOS Skadeforsikring rapporterer nå til premiestatistikken. Oslo Forsikring og Skogbrand har ikke levert oppdaterte premietall.</a:t>
          </a:r>
        </a:p>
        <a:p>
          <a:pPr fontAlgn="base"/>
          <a:endParaRPr lang="en-US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31.12.13: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Euro Insurance LTD har ikke levert oppdaterte premietall.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baseline="0"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33</xdr:row>
      <xdr:rowOff>57150</xdr:rowOff>
    </xdr:from>
    <xdr:to>
      <xdr:col>10</xdr:col>
      <xdr:colOff>133350</xdr:colOff>
      <xdr:row>49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0.38455</cdr:x>
      <cdr:y>0.63677</cdr:y>
    </cdr:from>
    <cdr:to>
      <cdr:x>0.47266</cdr:x>
      <cdr:y>0.70113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576" y="2025798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0.23133</cdr:x>
      <cdr:y>0.64216</cdr:y>
    </cdr:from>
    <cdr:to>
      <cdr:x>0.31943</cdr:x>
      <cdr:y>0.70651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464" y="20429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39,3%</a:t>
          </a:r>
        </a:p>
      </cdr:txBody>
    </cdr:sp>
  </cdr:relSizeAnchor>
  <cdr:relSizeAnchor xmlns:cdr="http://schemas.openxmlformats.org/drawingml/2006/chartDrawing">
    <cdr:from>
      <cdr:x>0.53707</cdr:x>
      <cdr:y>0.63473</cdr:y>
    </cdr:from>
    <cdr:to>
      <cdr:x>0.62518</cdr:x>
      <cdr:y>0.69909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25" y="2019300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39,0%</a:t>
          </a:r>
        </a:p>
      </cdr:txBody>
    </cdr:sp>
  </cdr:relSizeAnchor>
  <cdr:relSizeAnchor xmlns:cdr="http://schemas.openxmlformats.org/drawingml/2006/chartDrawing">
    <cdr:from>
      <cdr:x>0.69078</cdr:x>
      <cdr:y>0.63174</cdr:y>
    </cdr:from>
    <cdr:to>
      <cdr:x>0.77889</cdr:x>
      <cdr:y>0.6961</cdr:y>
    </cdr:to>
    <cdr:sp macro="" textlink="">
      <cdr:nvSpPr>
        <cdr:cNvPr id="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8550" y="2009775"/>
          <a:ext cx="464104" cy="204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00B0F0"/>
              </a:solidFill>
              <a:latin typeface="Arial"/>
              <a:cs typeface="Arial"/>
            </a:rPr>
            <a:t>38,9%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J57"/>
  <sheetViews>
    <sheetView showGridLines="0" showRowColHeaders="0" zoomScale="70" zoomScaleNormal="70" zoomScaleSheetLayoutView="100" workbookViewId="0"/>
  </sheetViews>
  <sheetFormatPr defaultColWidth="11.42578125" defaultRowHeight="12.75"/>
  <cols>
    <col min="1" max="1" width="16.28515625" style="101" customWidth="1"/>
    <col min="2" max="4" width="11.42578125" style="101"/>
    <col min="5" max="5" width="14.140625" style="101" bestFit="1" customWidth="1"/>
    <col min="6" max="7" width="11.42578125" style="101"/>
    <col min="8" max="8" width="13.42578125" style="101" customWidth="1"/>
    <col min="9" max="9" width="11.42578125" style="101"/>
    <col min="10" max="10" width="13.42578125" style="101" bestFit="1" customWidth="1"/>
    <col min="11" max="256" width="11.42578125" style="101"/>
    <col min="257" max="257" width="16.28515625" style="101" customWidth="1"/>
    <col min="258" max="260" width="11.42578125" style="101"/>
    <col min="261" max="261" width="14.140625" style="101" bestFit="1" customWidth="1"/>
    <col min="262" max="263" width="11.42578125" style="101"/>
    <col min="264" max="264" width="13.42578125" style="101" customWidth="1"/>
    <col min="265" max="265" width="11.42578125" style="101"/>
    <col min="266" max="266" width="13.42578125" style="101" bestFit="1" customWidth="1"/>
    <col min="267" max="512" width="11.42578125" style="101"/>
    <col min="513" max="513" width="16.28515625" style="101" customWidth="1"/>
    <col min="514" max="516" width="11.42578125" style="101"/>
    <col min="517" max="517" width="14.140625" style="101" bestFit="1" customWidth="1"/>
    <col min="518" max="519" width="11.42578125" style="101"/>
    <col min="520" max="520" width="13.42578125" style="101" customWidth="1"/>
    <col min="521" max="521" width="11.42578125" style="101"/>
    <col min="522" max="522" width="13.42578125" style="101" bestFit="1" customWidth="1"/>
    <col min="523" max="768" width="11.42578125" style="101"/>
    <col min="769" max="769" width="16.28515625" style="101" customWidth="1"/>
    <col min="770" max="772" width="11.42578125" style="101"/>
    <col min="773" max="773" width="14.140625" style="101" bestFit="1" customWidth="1"/>
    <col min="774" max="775" width="11.42578125" style="101"/>
    <col min="776" max="776" width="13.42578125" style="101" customWidth="1"/>
    <col min="777" max="777" width="11.42578125" style="101"/>
    <col min="778" max="778" width="13.42578125" style="101" bestFit="1" customWidth="1"/>
    <col min="779" max="1024" width="11.42578125" style="101"/>
    <col min="1025" max="1025" width="16.28515625" style="101" customWidth="1"/>
    <col min="1026" max="1028" width="11.42578125" style="101"/>
    <col min="1029" max="1029" width="14.140625" style="101" bestFit="1" customWidth="1"/>
    <col min="1030" max="1031" width="11.42578125" style="101"/>
    <col min="1032" max="1032" width="13.42578125" style="101" customWidth="1"/>
    <col min="1033" max="1033" width="11.42578125" style="101"/>
    <col min="1034" max="1034" width="13.42578125" style="101" bestFit="1" customWidth="1"/>
    <col min="1035" max="1280" width="11.42578125" style="101"/>
    <col min="1281" max="1281" width="16.28515625" style="101" customWidth="1"/>
    <col min="1282" max="1284" width="11.42578125" style="101"/>
    <col min="1285" max="1285" width="14.140625" style="101" bestFit="1" customWidth="1"/>
    <col min="1286" max="1287" width="11.42578125" style="101"/>
    <col min="1288" max="1288" width="13.42578125" style="101" customWidth="1"/>
    <col min="1289" max="1289" width="11.42578125" style="101"/>
    <col min="1290" max="1290" width="13.42578125" style="101" bestFit="1" customWidth="1"/>
    <col min="1291" max="1536" width="11.42578125" style="101"/>
    <col min="1537" max="1537" width="16.28515625" style="101" customWidth="1"/>
    <col min="1538" max="1540" width="11.42578125" style="101"/>
    <col min="1541" max="1541" width="14.140625" style="101" bestFit="1" customWidth="1"/>
    <col min="1542" max="1543" width="11.42578125" style="101"/>
    <col min="1544" max="1544" width="13.42578125" style="101" customWidth="1"/>
    <col min="1545" max="1545" width="11.42578125" style="101"/>
    <col min="1546" max="1546" width="13.42578125" style="101" bestFit="1" customWidth="1"/>
    <col min="1547" max="1792" width="11.42578125" style="101"/>
    <col min="1793" max="1793" width="16.28515625" style="101" customWidth="1"/>
    <col min="1794" max="1796" width="11.42578125" style="101"/>
    <col min="1797" max="1797" width="14.140625" style="101" bestFit="1" customWidth="1"/>
    <col min="1798" max="1799" width="11.42578125" style="101"/>
    <col min="1800" max="1800" width="13.42578125" style="101" customWidth="1"/>
    <col min="1801" max="1801" width="11.42578125" style="101"/>
    <col min="1802" max="1802" width="13.42578125" style="101" bestFit="1" customWidth="1"/>
    <col min="1803" max="2048" width="11.42578125" style="101"/>
    <col min="2049" max="2049" width="16.28515625" style="101" customWidth="1"/>
    <col min="2050" max="2052" width="11.42578125" style="101"/>
    <col min="2053" max="2053" width="14.140625" style="101" bestFit="1" customWidth="1"/>
    <col min="2054" max="2055" width="11.42578125" style="101"/>
    <col min="2056" max="2056" width="13.42578125" style="101" customWidth="1"/>
    <col min="2057" max="2057" width="11.42578125" style="101"/>
    <col min="2058" max="2058" width="13.42578125" style="101" bestFit="1" customWidth="1"/>
    <col min="2059" max="2304" width="11.42578125" style="101"/>
    <col min="2305" max="2305" width="16.28515625" style="101" customWidth="1"/>
    <col min="2306" max="2308" width="11.42578125" style="101"/>
    <col min="2309" max="2309" width="14.140625" style="101" bestFit="1" customWidth="1"/>
    <col min="2310" max="2311" width="11.42578125" style="101"/>
    <col min="2312" max="2312" width="13.42578125" style="101" customWidth="1"/>
    <col min="2313" max="2313" width="11.42578125" style="101"/>
    <col min="2314" max="2314" width="13.42578125" style="101" bestFit="1" customWidth="1"/>
    <col min="2315" max="2560" width="11.42578125" style="101"/>
    <col min="2561" max="2561" width="16.28515625" style="101" customWidth="1"/>
    <col min="2562" max="2564" width="11.42578125" style="101"/>
    <col min="2565" max="2565" width="14.140625" style="101" bestFit="1" customWidth="1"/>
    <col min="2566" max="2567" width="11.42578125" style="101"/>
    <col min="2568" max="2568" width="13.42578125" style="101" customWidth="1"/>
    <col min="2569" max="2569" width="11.42578125" style="101"/>
    <col min="2570" max="2570" width="13.42578125" style="101" bestFit="1" customWidth="1"/>
    <col min="2571" max="2816" width="11.42578125" style="101"/>
    <col min="2817" max="2817" width="16.28515625" style="101" customWidth="1"/>
    <col min="2818" max="2820" width="11.42578125" style="101"/>
    <col min="2821" max="2821" width="14.140625" style="101" bestFit="1" customWidth="1"/>
    <col min="2822" max="2823" width="11.42578125" style="101"/>
    <col min="2824" max="2824" width="13.42578125" style="101" customWidth="1"/>
    <col min="2825" max="2825" width="11.42578125" style="101"/>
    <col min="2826" max="2826" width="13.42578125" style="101" bestFit="1" customWidth="1"/>
    <col min="2827" max="3072" width="11.42578125" style="101"/>
    <col min="3073" max="3073" width="16.28515625" style="101" customWidth="1"/>
    <col min="3074" max="3076" width="11.42578125" style="101"/>
    <col min="3077" max="3077" width="14.140625" style="101" bestFit="1" customWidth="1"/>
    <col min="3078" max="3079" width="11.42578125" style="101"/>
    <col min="3080" max="3080" width="13.42578125" style="101" customWidth="1"/>
    <col min="3081" max="3081" width="11.42578125" style="101"/>
    <col min="3082" max="3082" width="13.42578125" style="101" bestFit="1" customWidth="1"/>
    <col min="3083" max="3328" width="11.42578125" style="101"/>
    <col min="3329" max="3329" width="16.28515625" style="101" customWidth="1"/>
    <col min="3330" max="3332" width="11.42578125" style="101"/>
    <col min="3333" max="3333" width="14.140625" style="101" bestFit="1" customWidth="1"/>
    <col min="3334" max="3335" width="11.42578125" style="101"/>
    <col min="3336" max="3336" width="13.42578125" style="101" customWidth="1"/>
    <col min="3337" max="3337" width="11.42578125" style="101"/>
    <col min="3338" max="3338" width="13.42578125" style="101" bestFit="1" customWidth="1"/>
    <col min="3339" max="3584" width="11.42578125" style="101"/>
    <col min="3585" max="3585" width="16.28515625" style="101" customWidth="1"/>
    <col min="3586" max="3588" width="11.42578125" style="101"/>
    <col min="3589" max="3589" width="14.140625" style="101" bestFit="1" customWidth="1"/>
    <col min="3590" max="3591" width="11.42578125" style="101"/>
    <col min="3592" max="3592" width="13.42578125" style="101" customWidth="1"/>
    <col min="3593" max="3593" width="11.42578125" style="101"/>
    <col min="3594" max="3594" width="13.42578125" style="101" bestFit="1" customWidth="1"/>
    <col min="3595" max="3840" width="11.42578125" style="101"/>
    <col min="3841" max="3841" width="16.28515625" style="101" customWidth="1"/>
    <col min="3842" max="3844" width="11.42578125" style="101"/>
    <col min="3845" max="3845" width="14.140625" style="101" bestFit="1" customWidth="1"/>
    <col min="3846" max="3847" width="11.42578125" style="101"/>
    <col min="3848" max="3848" width="13.42578125" style="101" customWidth="1"/>
    <col min="3849" max="3849" width="11.42578125" style="101"/>
    <col min="3850" max="3850" width="13.42578125" style="101" bestFit="1" customWidth="1"/>
    <col min="3851" max="4096" width="11.42578125" style="101"/>
    <col min="4097" max="4097" width="16.28515625" style="101" customWidth="1"/>
    <col min="4098" max="4100" width="11.42578125" style="101"/>
    <col min="4101" max="4101" width="14.140625" style="101" bestFit="1" customWidth="1"/>
    <col min="4102" max="4103" width="11.42578125" style="101"/>
    <col min="4104" max="4104" width="13.42578125" style="101" customWidth="1"/>
    <col min="4105" max="4105" width="11.42578125" style="101"/>
    <col min="4106" max="4106" width="13.42578125" style="101" bestFit="1" customWidth="1"/>
    <col min="4107" max="4352" width="11.42578125" style="101"/>
    <col min="4353" max="4353" width="16.28515625" style="101" customWidth="1"/>
    <col min="4354" max="4356" width="11.42578125" style="101"/>
    <col min="4357" max="4357" width="14.140625" style="101" bestFit="1" customWidth="1"/>
    <col min="4358" max="4359" width="11.42578125" style="101"/>
    <col min="4360" max="4360" width="13.42578125" style="101" customWidth="1"/>
    <col min="4361" max="4361" width="11.42578125" style="101"/>
    <col min="4362" max="4362" width="13.42578125" style="101" bestFit="1" customWidth="1"/>
    <col min="4363" max="4608" width="11.42578125" style="101"/>
    <col min="4609" max="4609" width="16.28515625" style="101" customWidth="1"/>
    <col min="4610" max="4612" width="11.42578125" style="101"/>
    <col min="4613" max="4613" width="14.140625" style="101" bestFit="1" customWidth="1"/>
    <col min="4614" max="4615" width="11.42578125" style="101"/>
    <col min="4616" max="4616" width="13.42578125" style="101" customWidth="1"/>
    <col min="4617" max="4617" width="11.42578125" style="101"/>
    <col min="4618" max="4618" width="13.42578125" style="101" bestFit="1" customWidth="1"/>
    <col min="4619" max="4864" width="11.42578125" style="101"/>
    <col min="4865" max="4865" width="16.28515625" style="101" customWidth="1"/>
    <col min="4866" max="4868" width="11.42578125" style="101"/>
    <col min="4869" max="4869" width="14.140625" style="101" bestFit="1" customWidth="1"/>
    <col min="4870" max="4871" width="11.42578125" style="101"/>
    <col min="4872" max="4872" width="13.42578125" style="101" customWidth="1"/>
    <col min="4873" max="4873" width="11.42578125" style="101"/>
    <col min="4874" max="4874" width="13.42578125" style="101" bestFit="1" customWidth="1"/>
    <col min="4875" max="5120" width="11.42578125" style="101"/>
    <col min="5121" max="5121" width="16.28515625" style="101" customWidth="1"/>
    <col min="5122" max="5124" width="11.42578125" style="101"/>
    <col min="5125" max="5125" width="14.140625" style="101" bestFit="1" customWidth="1"/>
    <col min="5126" max="5127" width="11.42578125" style="101"/>
    <col min="5128" max="5128" width="13.42578125" style="101" customWidth="1"/>
    <col min="5129" max="5129" width="11.42578125" style="101"/>
    <col min="5130" max="5130" width="13.42578125" style="101" bestFit="1" customWidth="1"/>
    <col min="5131" max="5376" width="11.42578125" style="101"/>
    <col min="5377" max="5377" width="16.28515625" style="101" customWidth="1"/>
    <col min="5378" max="5380" width="11.42578125" style="101"/>
    <col min="5381" max="5381" width="14.140625" style="101" bestFit="1" customWidth="1"/>
    <col min="5382" max="5383" width="11.42578125" style="101"/>
    <col min="5384" max="5384" width="13.42578125" style="101" customWidth="1"/>
    <col min="5385" max="5385" width="11.42578125" style="101"/>
    <col min="5386" max="5386" width="13.42578125" style="101" bestFit="1" customWidth="1"/>
    <col min="5387" max="5632" width="11.42578125" style="101"/>
    <col min="5633" max="5633" width="16.28515625" style="101" customWidth="1"/>
    <col min="5634" max="5636" width="11.42578125" style="101"/>
    <col min="5637" max="5637" width="14.140625" style="101" bestFit="1" customWidth="1"/>
    <col min="5638" max="5639" width="11.42578125" style="101"/>
    <col min="5640" max="5640" width="13.42578125" style="101" customWidth="1"/>
    <col min="5641" max="5641" width="11.42578125" style="101"/>
    <col min="5642" max="5642" width="13.42578125" style="101" bestFit="1" customWidth="1"/>
    <col min="5643" max="5888" width="11.42578125" style="101"/>
    <col min="5889" max="5889" width="16.28515625" style="101" customWidth="1"/>
    <col min="5890" max="5892" width="11.42578125" style="101"/>
    <col min="5893" max="5893" width="14.140625" style="101" bestFit="1" customWidth="1"/>
    <col min="5894" max="5895" width="11.42578125" style="101"/>
    <col min="5896" max="5896" width="13.42578125" style="101" customWidth="1"/>
    <col min="5897" max="5897" width="11.42578125" style="101"/>
    <col min="5898" max="5898" width="13.42578125" style="101" bestFit="1" customWidth="1"/>
    <col min="5899" max="6144" width="11.42578125" style="101"/>
    <col min="6145" max="6145" width="16.28515625" style="101" customWidth="1"/>
    <col min="6146" max="6148" width="11.42578125" style="101"/>
    <col min="6149" max="6149" width="14.140625" style="101" bestFit="1" customWidth="1"/>
    <col min="6150" max="6151" width="11.42578125" style="101"/>
    <col min="6152" max="6152" width="13.42578125" style="101" customWidth="1"/>
    <col min="6153" max="6153" width="11.42578125" style="101"/>
    <col min="6154" max="6154" width="13.42578125" style="101" bestFit="1" customWidth="1"/>
    <col min="6155" max="6400" width="11.42578125" style="101"/>
    <col min="6401" max="6401" width="16.28515625" style="101" customWidth="1"/>
    <col min="6402" max="6404" width="11.42578125" style="101"/>
    <col min="6405" max="6405" width="14.140625" style="101" bestFit="1" customWidth="1"/>
    <col min="6406" max="6407" width="11.42578125" style="101"/>
    <col min="6408" max="6408" width="13.42578125" style="101" customWidth="1"/>
    <col min="6409" max="6409" width="11.42578125" style="101"/>
    <col min="6410" max="6410" width="13.42578125" style="101" bestFit="1" customWidth="1"/>
    <col min="6411" max="6656" width="11.42578125" style="101"/>
    <col min="6657" max="6657" width="16.28515625" style="101" customWidth="1"/>
    <col min="6658" max="6660" width="11.42578125" style="101"/>
    <col min="6661" max="6661" width="14.140625" style="101" bestFit="1" customWidth="1"/>
    <col min="6662" max="6663" width="11.42578125" style="101"/>
    <col min="6664" max="6664" width="13.42578125" style="101" customWidth="1"/>
    <col min="6665" max="6665" width="11.42578125" style="101"/>
    <col min="6666" max="6666" width="13.42578125" style="101" bestFit="1" customWidth="1"/>
    <col min="6667" max="6912" width="11.42578125" style="101"/>
    <col min="6913" max="6913" width="16.28515625" style="101" customWidth="1"/>
    <col min="6914" max="6916" width="11.42578125" style="101"/>
    <col min="6917" max="6917" width="14.140625" style="101" bestFit="1" customWidth="1"/>
    <col min="6918" max="6919" width="11.42578125" style="101"/>
    <col min="6920" max="6920" width="13.42578125" style="101" customWidth="1"/>
    <col min="6921" max="6921" width="11.42578125" style="101"/>
    <col min="6922" max="6922" width="13.42578125" style="101" bestFit="1" customWidth="1"/>
    <col min="6923" max="7168" width="11.42578125" style="101"/>
    <col min="7169" max="7169" width="16.28515625" style="101" customWidth="1"/>
    <col min="7170" max="7172" width="11.42578125" style="101"/>
    <col min="7173" max="7173" width="14.140625" style="101" bestFit="1" customWidth="1"/>
    <col min="7174" max="7175" width="11.42578125" style="101"/>
    <col min="7176" max="7176" width="13.42578125" style="101" customWidth="1"/>
    <col min="7177" max="7177" width="11.42578125" style="101"/>
    <col min="7178" max="7178" width="13.42578125" style="101" bestFit="1" customWidth="1"/>
    <col min="7179" max="7424" width="11.42578125" style="101"/>
    <col min="7425" max="7425" width="16.28515625" style="101" customWidth="1"/>
    <col min="7426" max="7428" width="11.42578125" style="101"/>
    <col min="7429" max="7429" width="14.140625" style="101" bestFit="1" customWidth="1"/>
    <col min="7430" max="7431" width="11.42578125" style="101"/>
    <col min="7432" max="7432" width="13.42578125" style="101" customWidth="1"/>
    <col min="7433" max="7433" width="11.42578125" style="101"/>
    <col min="7434" max="7434" width="13.42578125" style="101" bestFit="1" customWidth="1"/>
    <col min="7435" max="7680" width="11.42578125" style="101"/>
    <col min="7681" max="7681" width="16.28515625" style="101" customWidth="1"/>
    <col min="7682" max="7684" width="11.42578125" style="101"/>
    <col min="7685" max="7685" width="14.140625" style="101" bestFit="1" customWidth="1"/>
    <col min="7686" max="7687" width="11.42578125" style="101"/>
    <col min="7688" max="7688" width="13.42578125" style="101" customWidth="1"/>
    <col min="7689" max="7689" width="11.42578125" style="101"/>
    <col min="7690" max="7690" width="13.42578125" style="101" bestFit="1" customWidth="1"/>
    <col min="7691" max="7936" width="11.42578125" style="101"/>
    <col min="7937" max="7937" width="16.28515625" style="101" customWidth="1"/>
    <col min="7938" max="7940" width="11.42578125" style="101"/>
    <col min="7941" max="7941" width="14.140625" style="101" bestFit="1" customWidth="1"/>
    <col min="7942" max="7943" width="11.42578125" style="101"/>
    <col min="7944" max="7944" width="13.42578125" style="101" customWidth="1"/>
    <col min="7945" max="7945" width="11.42578125" style="101"/>
    <col min="7946" max="7946" width="13.42578125" style="101" bestFit="1" customWidth="1"/>
    <col min="7947" max="8192" width="11.42578125" style="101"/>
    <col min="8193" max="8193" width="16.28515625" style="101" customWidth="1"/>
    <col min="8194" max="8196" width="11.42578125" style="101"/>
    <col min="8197" max="8197" width="14.140625" style="101" bestFit="1" customWidth="1"/>
    <col min="8198" max="8199" width="11.42578125" style="101"/>
    <col min="8200" max="8200" width="13.42578125" style="101" customWidth="1"/>
    <col min="8201" max="8201" width="11.42578125" style="101"/>
    <col min="8202" max="8202" width="13.42578125" style="101" bestFit="1" customWidth="1"/>
    <col min="8203" max="8448" width="11.42578125" style="101"/>
    <col min="8449" max="8449" width="16.28515625" style="101" customWidth="1"/>
    <col min="8450" max="8452" width="11.42578125" style="101"/>
    <col min="8453" max="8453" width="14.140625" style="101" bestFit="1" customWidth="1"/>
    <col min="8454" max="8455" width="11.42578125" style="101"/>
    <col min="8456" max="8456" width="13.42578125" style="101" customWidth="1"/>
    <col min="8457" max="8457" width="11.42578125" style="101"/>
    <col min="8458" max="8458" width="13.42578125" style="101" bestFit="1" customWidth="1"/>
    <col min="8459" max="8704" width="11.42578125" style="101"/>
    <col min="8705" max="8705" width="16.28515625" style="101" customWidth="1"/>
    <col min="8706" max="8708" width="11.42578125" style="101"/>
    <col min="8709" max="8709" width="14.140625" style="101" bestFit="1" customWidth="1"/>
    <col min="8710" max="8711" width="11.42578125" style="101"/>
    <col min="8712" max="8712" width="13.42578125" style="101" customWidth="1"/>
    <col min="8713" max="8713" width="11.42578125" style="101"/>
    <col min="8714" max="8714" width="13.42578125" style="101" bestFit="1" customWidth="1"/>
    <col min="8715" max="8960" width="11.42578125" style="101"/>
    <col min="8961" max="8961" width="16.28515625" style="101" customWidth="1"/>
    <col min="8962" max="8964" width="11.42578125" style="101"/>
    <col min="8965" max="8965" width="14.140625" style="101" bestFit="1" customWidth="1"/>
    <col min="8966" max="8967" width="11.42578125" style="101"/>
    <col min="8968" max="8968" width="13.42578125" style="101" customWidth="1"/>
    <col min="8969" max="8969" width="11.42578125" style="101"/>
    <col min="8970" max="8970" width="13.42578125" style="101" bestFit="1" customWidth="1"/>
    <col min="8971" max="9216" width="11.42578125" style="101"/>
    <col min="9217" max="9217" width="16.28515625" style="101" customWidth="1"/>
    <col min="9218" max="9220" width="11.42578125" style="101"/>
    <col min="9221" max="9221" width="14.140625" style="101" bestFit="1" customWidth="1"/>
    <col min="9222" max="9223" width="11.42578125" style="101"/>
    <col min="9224" max="9224" width="13.42578125" style="101" customWidth="1"/>
    <col min="9225" max="9225" width="11.42578125" style="101"/>
    <col min="9226" max="9226" width="13.42578125" style="101" bestFit="1" customWidth="1"/>
    <col min="9227" max="9472" width="11.42578125" style="101"/>
    <col min="9473" max="9473" width="16.28515625" style="101" customWidth="1"/>
    <col min="9474" max="9476" width="11.42578125" style="101"/>
    <col min="9477" max="9477" width="14.140625" style="101" bestFit="1" customWidth="1"/>
    <col min="9478" max="9479" width="11.42578125" style="101"/>
    <col min="9480" max="9480" width="13.42578125" style="101" customWidth="1"/>
    <col min="9481" max="9481" width="11.42578125" style="101"/>
    <col min="9482" max="9482" width="13.42578125" style="101" bestFit="1" customWidth="1"/>
    <col min="9483" max="9728" width="11.42578125" style="101"/>
    <col min="9729" max="9729" width="16.28515625" style="101" customWidth="1"/>
    <col min="9730" max="9732" width="11.42578125" style="101"/>
    <col min="9733" max="9733" width="14.140625" style="101" bestFit="1" customWidth="1"/>
    <col min="9734" max="9735" width="11.42578125" style="101"/>
    <col min="9736" max="9736" width="13.42578125" style="101" customWidth="1"/>
    <col min="9737" max="9737" width="11.42578125" style="101"/>
    <col min="9738" max="9738" width="13.42578125" style="101" bestFit="1" customWidth="1"/>
    <col min="9739" max="9984" width="11.42578125" style="101"/>
    <col min="9985" max="9985" width="16.28515625" style="101" customWidth="1"/>
    <col min="9986" max="9988" width="11.42578125" style="101"/>
    <col min="9989" max="9989" width="14.140625" style="101" bestFit="1" customWidth="1"/>
    <col min="9990" max="9991" width="11.42578125" style="101"/>
    <col min="9992" max="9992" width="13.42578125" style="101" customWidth="1"/>
    <col min="9993" max="9993" width="11.42578125" style="101"/>
    <col min="9994" max="9994" width="13.42578125" style="101" bestFit="1" customWidth="1"/>
    <col min="9995" max="10240" width="11.42578125" style="101"/>
    <col min="10241" max="10241" width="16.28515625" style="101" customWidth="1"/>
    <col min="10242" max="10244" width="11.42578125" style="101"/>
    <col min="10245" max="10245" width="14.140625" style="101" bestFit="1" customWidth="1"/>
    <col min="10246" max="10247" width="11.42578125" style="101"/>
    <col min="10248" max="10248" width="13.42578125" style="101" customWidth="1"/>
    <col min="10249" max="10249" width="11.42578125" style="101"/>
    <col min="10250" max="10250" width="13.42578125" style="101" bestFit="1" customWidth="1"/>
    <col min="10251" max="10496" width="11.42578125" style="101"/>
    <col min="10497" max="10497" width="16.28515625" style="101" customWidth="1"/>
    <col min="10498" max="10500" width="11.42578125" style="101"/>
    <col min="10501" max="10501" width="14.140625" style="101" bestFit="1" customWidth="1"/>
    <col min="10502" max="10503" width="11.42578125" style="101"/>
    <col min="10504" max="10504" width="13.42578125" style="101" customWidth="1"/>
    <col min="10505" max="10505" width="11.42578125" style="101"/>
    <col min="10506" max="10506" width="13.42578125" style="101" bestFit="1" customWidth="1"/>
    <col min="10507" max="10752" width="11.42578125" style="101"/>
    <col min="10753" max="10753" width="16.28515625" style="101" customWidth="1"/>
    <col min="10754" max="10756" width="11.42578125" style="101"/>
    <col min="10757" max="10757" width="14.140625" style="101" bestFit="1" customWidth="1"/>
    <col min="10758" max="10759" width="11.42578125" style="101"/>
    <col min="10760" max="10760" width="13.42578125" style="101" customWidth="1"/>
    <col min="10761" max="10761" width="11.42578125" style="101"/>
    <col min="10762" max="10762" width="13.42578125" style="101" bestFit="1" customWidth="1"/>
    <col min="10763" max="11008" width="11.42578125" style="101"/>
    <col min="11009" max="11009" width="16.28515625" style="101" customWidth="1"/>
    <col min="11010" max="11012" width="11.42578125" style="101"/>
    <col min="11013" max="11013" width="14.140625" style="101" bestFit="1" customWidth="1"/>
    <col min="11014" max="11015" width="11.42578125" style="101"/>
    <col min="11016" max="11016" width="13.42578125" style="101" customWidth="1"/>
    <col min="11017" max="11017" width="11.42578125" style="101"/>
    <col min="11018" max="11018" width="13.42578125" style="101" bestFit="1" customWidth="1"/>
    <col min="11019" max="11264" width="11.42578125" style="101"/>
    <col min="11265" max="11265" width="16.28515625" style="101" customWidth="1"/>
    <col min="11266" max="11268" width="11.42578125" style="101"/>
    <col min="11269" max="11269" width="14.140625" style="101" bestFit="1" customWidth="1"/>
    <col min="11270" max="11271" width="11.42578125" style="101"/>
    <col min="11272" max="11272" width="13.42578125" style="101" customWidth="1"/>
    <col min="11273" max="11273" width="11.42578125" style="101"/>
    <col min="11274" max="11274" width="13.42578125" style="101" bestFit="1" customWidth="1"/>
    <col min="11275" max="11520" width="11.42578125" style="101"/>
    <col min="11521" max="11521" width="16.28515625" style="101" customWidth="1"/>
    <col min="11522" max="11524" width="11.42578125" style="101"/>
    <col min="11525" max="11525" width="14.140625" style="101" bestFit="1" customWidth="1"/>
    <col min="11526" max="11527" width="11.42578125" style="101"/>
    <col min="11528" max="11528" width="13.42578125" style="101" customWidth="1"/>
    <col min="11529" max="11529" width="11.42578125" style="101"/>
    <col min="11530" max="11530" width="13.42578125" style="101" bestFit="1" customWidth="1"/>
    <col min="11531" max="11776" width="11.42578125" style="101"/>
    <col min="11777" max="11777" width="16.28515625" style="101" customWidth="1"/>
    <col min="11778" max="11780" width="11.42578125" style="101"/>
    <col min="11781" max="11781" width="14.140625" style="101" bestFit="1" customWidth="1"/>
    <col min="11782" max="11783" width="11.42578125" style="101"/>
    <col min="11784" max="11784" width="13.42578125" style="101" customWidth="1"/>
    <col min="11785" max="11785" width="11.42578125" style="101"/>
    <col min="11786" max="11786" width="13.42578125" style="101" bestFit="1" customWidth="1"/>
    <col min="11787" max="12032" width="11.42578125" style="101"/>
    <col min="12033" max="12033" width="16.28515625" style="101" customWidth="1"/>
    <col min="12034" max="12036" width="11.42578125" style="101"/>
    <col min="12037" max="12037" width="14.140625" style="101" bestFit="1" customWidth="1"/>
    <col min="12038" max="12039" width="11.42578125" style="101"/>
    <col min="12040" max="12040" width="13.42578125" style="101" customWidth="1"/>
    <col min="12041" max="12041" width="11.42578125" style="101"/>
    <col min="12042" max="12042" width="13.42578125" style="101" bestFit="1" customWidth="1"/>
    <col min="12043" max="12288" width="11.42578125" style="101"/>
    <col min="12289" max="12289" width="16.28515625" style="101" customWidth="1"/>
    <col min="12290" max="12292" width="11.42578125" style="101"/>
    <col min="12293" max="12293" width="14.140625" style="101" bestFit="1" customWidth="1"/>
    <col min="12294" max="12295" width="11.42578125" style="101"/>
    <col min="12296" max="12296" width="13.42578125" style="101" customWidth="1"/>
    <col min="12297" max="12297" width="11.42578125" style="101"/>
    <col min="12298" max="12298" width="13.42578125" style="101" bestFit="1" customWidth="1"/>
    <col min="12299" max="12544" width="11.42578125" style="101"/>
    <col min="12545" max="12545" width="16.28515625" style="101" customWidth="1"/>
    <col min="12546" max="12548" width="11.42578125" style="101"/>
    <col min="12549" max="12549" width="14.140625" style="101" bestFit="1" customWidth="1"/>
    <col min="12550" max="12551" width="11.42578125" style="101"/>
    <col min="12552" max="12552" width="13.42578125" style="101" customWidth="1"/>
    <col min="12553" max="12553" width="11.42578125" style="101"/>
    <col min="12554" max="12554" width="13.42578125" style="101" bestFit="1" customWidth="1"/>
    <col min="12555" max="12800" width="11.42578125" style="101"/>
    <col min="12801" max="12801" width="16.28515625" style="101" customWidth="1"/>
    <col min="12802" max="12804" width="11.42578125" style="101"/>
    <col min="12805" max="12805" width="14.140625" style="101" bestFit="1" customWidth="1"/>
    <col min="12806" max="12807" width="11.42578125" style="101"/>
    <col min="12808" max="12808" width="13.42578125" style="101" customWidth="1"/>
    <col min="12809" max="12809" width="11.42578125" style="101"/>
    <col min="12810" max="12810" width="13.42578125" style="101" bestFit="1" customWidth="1"/>
    <col min="12811" max="13056" width="11.42578125" style="101"/>
    <col min="13057" max="13057" width="16.28515625" style="101" customWidth="1"/>
    <col min="13058" max="13060" width="11.42578125" style="101"/>
    <col min="13061" max="13061" width="14.140625" style="101" bestFit="1" customWidth="1"/>
    <col min="13062" max="13063" width="11.42578125" style="101"/>
    <col min="13064" max="13064" width="13.42578125" style="101" customWidth="1"/>
    <col min="13065" max="13065" width="11.42578125" style="101"/>
    <col min="13066" max="13066" width="13.42578125" style="101" bestFit="1" customWidth="1"/>
    <col min="13067" max="13312" width="11.42578125" style="101"/>
    <col min="13313" max="13313" width="16.28515625" style="101" customWidth="1"/>
    <col min="13314" max="13316" width="11.42578125" style="101"/>
    <col min="13317" max="13317" width="14.140625" style="101" bestFit="1" customWidth="1"/>
    <col min="13318" max="13319" width="11.42578125" style="101"/>
    <col min="13320" max="13320" width="13.42578125" style="101" customWidth="1"/>
    <col min="13321" max="13321" width="11.42578125" style="101"/>
    <col min="13322" max="13322" width="13.42578125" style="101" bestFit="1" customWidth="1"/>
    <col min="13323" max="13568" width="11.42578125" style="101"/>
    <col min="13569" max="13569" width="16.28515625" style="101" customWidth="1"/>
    <col min="13570" max="13572" width="11.42578125" style="101"/>
    <col min="13573" max="13573" width="14.140625" style="101" bestFit="1" customWidth="1"/>
    <col min="13574" max="13575" width="11.42578125" style="101"/>
    <col min="13576" max="13576" width="13.42578125" style="101" customWidth="1"/>
    <col min="13577" max="13577" width="11.42578125" style="101"/>
    <col min="13578" max="13578" width="13.42578125" style="101" bestFit="1" customWidth="1"/>
    <col min="13579" max="13824" width="11.42578125" style="101"/>
    <col min="13825" max="13825" width="16.28515625" style="101" customWidth="1"/>
    <col min="13826" max="13828" width="11.42578125" style="101"/>
    <col min="13829" max="13829" width="14.140625" style="101" bestFit="1" customWidth="1"/>
    <col min="13830" max="13831" width="11.42578125" style="101"/>
    <col min="13832" max="13832" width="13.42578125" style="101" customWidth="1"/>
    <col min="13833" max="13833" width="11.42578125" style="101"/>
    <col min="13834" max="13834" width="13.42578125" style="101" bestFit="1" customWidth="1"/>
    <col min="13835" max="14080" width="11.42578125" style="101"/>
    <col min="14081" max="14081" width="16.28515625" style="101" customWidth="1"/>
    <col min="14082" max="14084" width="11.42578125" style="101"/>
    <col min="14085" max="14085" width="14.140625" style="101" bestFit="1" customWidth="1"/>
    <col min="14086" max="14087" width="11.42578125" style="101"/>
    <col min="14088" max="14088" width="13.42578125" style="101" customWidth="1"/>
    <col min="14089" max="14089" width="11.42578125" style="101"/>
    <col min="14090" max="14090" width="13.42578125" style="101" bestFit="1" customWidth="1"/>
    <col min="14091" max="14336" width="11.42578125" style="101"/>
    <col min="14337" max="14337" width="16.28515625" style="101" customWidth="1"/>
    <col min="14338" max="14340" width="11.42578125" style="101"/>
    <col min="14341" max="14341" width="14.140625" style="101" bestFit="1" customWidth="1"/>
    <col min="14342" max="14343" width="11.42578125" style="101"/>
    <col min="14344" max="14344" width="13.42578125" style="101" customWidth="1"/>
    <col min="14345" max="14345" width="11.42578125" style="101"/>
    <col min="14346" max="14346" width="13.42578125" style="101" bestFit="1" customWidth="1"/>
    <col min="14347" max="14592" width="11.42578125" style="101"/>
    <col min="14593" max="14593" width="16.28515625" style="101" customWidth="1"/>
    <col min="14594" max="14596" width="11.42578125" style="101"/>
    <col min="14597" max="14597" width="14.140625" style="101" bestFit="1" customWidth="1"/>
    <col min="14598" max="14599" width="11.42578125" style="101"/>
    <col min="14600" max="14600" width="13.42578125" style="101" customWidth="1"/>
    <col min="14601" max="14601" width="11.42578125" style="101"/>
    <col min="14602" max="14602" width="13.42578125" style="101" bestFit="1" customWidth="1"/>
    <col min="14603" max="14848" width="11.42578125" style="101"/>
    <col min="14849" max="14849" width="16.28515625" style="101" customWidth="1"/>
    <col min="14850" max="14852" width="11.42578125" style="101"/>
    <col min="14853" max="14853" width="14.140625" style="101" bestFit="1" customWidth="1"/>
    <col min="14854" max="14855" width="11.42578125" style="101"/>
    <col min="14856" max="14856" width="13.42578125" style="101" customWidth="1"/>
    <col min="14857" max="14857" width="11.42578125" style="101"/>
    <col min="14858" max="14858" width="13.42578125" style="101" bestFit="1" customWidth="1"/>
    <col min="14859" max="15104" width="11.42578125" style="101"/>
    <col min="15105" max="15105" width="16.28515625" style="101" customWidth="1"/>
    <col min="15106" max="15108" width="11.42578125" style="101"/>
    <col min="15109" max="15109" width="14.140625" style="101" bestFit="1" customWidth="1"/>
    <col min="15110" max="15111" width="11.42578125" style="101"/>
    <col min="15112" max="15112" width="13.42578125" style="101" customWidth="1"/>
    <col min="15113" max="15113" width="11.42578125" style="101"/>
    <col min="15114" max="15114" width="13.42578125" style="101" bestFit="1" customWidth="1"/>
    <col min="15115" max="15360" width="11.42578125" style="101"/>
    <col min="15361" max="15361" width="16.28515625" style="101" customWidth="1"/>
    <col min="15362" max="15364" width="11.42578125" style="101"/>
    <col min="15365" max="15365" width="14.140625" style="101" bestFit="1" customWidth="1"/>
    <col min="15366" max="15367" width="11.42578125" style="101"/>
    <col min="15368" max="15368" width="13.42578125" style="101" customWidth="1"/>
    <col min="15369" max="15369" width="11.42578125" style="101"/>
    <col min="15370" max="15370" width="13.42578125" style="101" bestFit="1" customWidth="1"/>
    <col min="15371" max="15616" width="11.42578125" style="101"/>
    <col min="15617" max="15617" width="16.28515625" style="101" customWidth="1"/>
    <col min="15618" max="15620" width="11.42578125" style="101"/>
    <col min="15621" max="15621" width="14.140625" style="101" bestFit="1" customWidth="1"/>
    <col min="15622" max="15623" width="11.42578125" style="101"/>
    <col min="15624" max="15624" width="13.42578125" style="101" customWidth="1"/>
    <col min="15625" max="15625" width="11.42578125" style="101"/>
    <col min="15626" max="15626" width="13.42578125" style="101" bestFit="1" customWidth="1"/>
    <col min="15627" max="15872" width="11.42578125" style="101"/>
    <col min="15873" max="15873" width="16.28515625" style="101" customWidth="1"/>
    <col min="15874" max="15876" width="11.42578125" style="101"/>
    <col min="15877" max="15877" width="14.140625" style="101" bestFit="1" customWidth="1"/>
    <col min="15878" max="15879" width="11.42578125" style="101"/>
    <col min="15880" max="15880" width="13.42578125" style="101" customWidth="1"/>
    <col min="15881" max="15881" width="11.42578125" style="101"/>
    <col min="15882" max="15882" width="13.42578125" style="101" bestFit="1" customWidth="1"/>
    <col min="15883" max="16128" width="11.42578125" style="101"/>
    <col min="16129" max="16129" width="16.28515625" style="101" customWidth="1"/>
    <col min="16130" max="16132" width="11.42578125" style="101"/>
    <col min="16133" max="16133" width="14.140625" style="101" bestFit="1" customWidth="1"/>
    <col min="16134" max="16135" width="11.42578125" style="101"/>
    <col min="16136" max="16136" width="13.42578125" style="101" customWidth="1"/>
    <col min="16137" max="16137" width="11.42578125" style="101"/>
    <col min="16138" max="16138" width="13.42578125" style="101" bestFit="1" customWidth="1"/>
    <col min="16139" max="16384" width="11.42578125" style="101"/>
  </cols>
  <sheetData>
    <row r="5" spans="2:9">
      <c r="B5" s="100"/>
      <c r="C5" s="100"/>
      <c r="D5" s="100"/>
      <c r="E5" s="100"/>
      <c r="F5" s="100"/>
      <c r="G5" s="100"/>
      <c r="H5" s="100"/>
    </row>
    <row r="6" spans="2:9" ht="23.25">
      <c r="B6" s="102"/>
      <c r="C6" s="100"/>
      <c r="D6" s="100"/>
      <c r="E6" s="100"/>
      <c r="F6" s="100"/>
      <c r="G6" s="100"/>
      <c r="H6" s="100"/>
      <c r="I6" s="103"/>
    </row>
    <row r="7" spans="2:9">
      <c r="B7" s="100"/>
      <c r="C7" s="100"/>
      <c r="D7" s="100"/>
      <c r="E7" s="100"/>
      <c r="F7" s="100"/>
      <c r="G7" s="100"/>
      <c r="H7" s="100"/>
      <c r="I7" s="100"/>
    </row>
    <row r="8" spans="2:9">
      <c r="B8" s="100"/>
      <c r="C8" s="100"/>
      <c r="D8" s="100"/>
      <c r="F8" s="100"/>
      <c r="G8" s="100"/>
      <c r="H8" s="100"/>
    </row>
    <row r="9" spans="2:9">
      <c r="B9" s="100"/>
      <c r="C9" s="100"/>
      <c r="D9" s="100"/>
      <c r="E9" s="100"/>
      <c r="F9" s="100"/>
      <c r="G9" s="100"/>
      <c r="H9" s="100"/>
    </row>
    <row r="10" spans="2:9" ht="23.25">
      <c r="B10" s="100"/>
      <c r="C10" s="100"/>
      <c r="D10" s="100"/>
      <c r="I10" s="103"/>
    </row>
    <row r="11" spans="2:9">
      <c r="B11" s="100"/>
      <c r="C11" s="100"/>
      <c r="D11" s="100"/>
    </row>
    <row r="12" spans="2:9" ht="27" customHeight="1">
      <c r="B12" s="100"/>
      <c r="C12" s="100"/>
      <c r="D12" s="100"/>
      <c r="E12" s="100"/>
      <c r="F12" s="100"/>
      <c r="G12" s="100"/>
      <c r="H12" s="100"/>
      <c r="I12" s="103"/>
    </row>
    <row r="13" spans="2:9" ht="19.5" customHeight="1">
      <c r="B13" s="100"/>
      <c r="C13"/>
      <c r="D13"/>
      <c r="E13"/>
      <c r="F13"/>
      <c r="G13"/>
      <c r="H13"/>
      <c r="I13" s="103"/>
    </row>
    <row r="14" spans="2:9">
      <c r="B14" s="100"/>
      <c r="C14" s="100"/>
      <c r="D14" s="100"/>
      <c r="F14" s="100"/>
      <c r="G14" s="100"/>
      <c r="H14" s="100"/>
    </row>
    <row r="15" spans="2:9">
      <c r="B15" s="100"/>
      <c r="C15" s="100"/>
      <c r="D15" s="100"/>
      <c r="F15" s="100"/>
      <c r="G15" s="100"/>
      <c r="H15" s="100"/>
      <c r="I15" s="100"/>
    </row>
    <row r="16" spans="2:9" ht="34.5">
      <c r="B16" s="100"/>
      <c r="C16" s="100"/>
      <c r="D16" s="100"/>
      <c r="E16" s="104"/>
      <c r="F16" s="100"/>
      <c r="G16" s="100"/>
      <c r="H16" s="100"/>
      <c r="I16" s="100"/>
    </row>
    <row r="17" spans="2:9" ht="33">
      <c r="B17" s="100"/>
      <c r="C17" s="100"/>
      <c r="D17" s="100"/>
      <c r="E17" s="105"/>
      <c r="F17" s="100"/>
      <c r="G17" s="100"/>
      <c r="H17" s="100"/>
      <c r="I17" s="100"/>
    </row>
    <row r="18" spans="2:9" ht="33">
      <c r="D18" s="105"/>
    </row>
    <row r="19" spans="2:9" ht="18.75">
      <c r="E19" s="106"/>
      <c r="I19" s="107"/>
    </row>
    <row r="21" spans="2:9">
      <c r="E21" s="108"/>
    </row>
    <row r="22" spans="2:9" ht="26.25">
      <c r="E22" s="109"/>
    </row>
    <row r="25" spans="2:9" ht="18.75">
      <c r="E25" s="110"/>
    </row>
    <row r="26" spans="2:9" ht="18.75">
      <c r="E26" s="111"/>
    </row>
    <row r="28" spans="2:9">
      <c r="D28"/>
      <c r="E28"/>
      <c r="F28"/>
      <c r="G28"/>
      <c r="H28"/>
    </row>
    <row r="33" spans="1:9" ht="35.25">
      <c r="A33" s="112"/>
    </row>
    <row r="36" spans="1:9" ht="33">
      <c r="B36" s="113"/>
    </row>
    <row r="39" spans="1:9" ht="18">
      <c r="B39" s="114"/>
    </row>
    <row r="41" spans="1:9" ht="18.75">
      <c r="I41" s="115"/>
    </row>
    <row r="43" spans="1:9" ht="18.75">
      <c r="B43" s="135"/>
      <c r="C43" s="135"/>
      <c r="D43" s="135"/>
    </row>
    <row r="57" spans="10:10" ht="18.75">
      <c r="J57" s="116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77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2239572</v>
      </c>
      <c r="C7" s="18">
        <v>2348585</v>
      </c>
      <c r="D7" s="19">
        <v>2391582</v>
      </c>
      <c r="E7" s="27">
        <v>23.529401876513223</v>
      </c>
      <c r="F7" s="27">
        <v>23.771225944587364</v>
      </c>
      <c r="G7" s="28">
        <v>23.214536703627459</v>
      </c>
    </row>
    <row r="8" spans="1:7">
      <c r="A8" s="17" t="s">
        <v>159</v>
      </c>
      <c r="B8" s="18">
        <v>147655</v>
      </c>
      <c r="C8" s="18">
        <v>183119</v>
      </c>
      <c r="D8" s="19">
        <v>212350</v>
      </c>
      <c r="E8" s="27">
        <v>1.5512936552504495</v>
      </c>
      <c r="F8" s="27">
        <v>1.8534407414451228</v>
      </c>
      <c r="G8" s="28">
        <v>2.0612326355589277</v>
      </c>
    </row>
    <row r="9" spans="1:7">
      <c r="A9" s="17" t="s">
        <v>94</v>
      </c>
      <c r="B9" s="18">
        <v>2100008</v>
      </c>
      <c r="C9" s="18">
        <v>2098388</v>
      </c>
      <c r="D9" s="19">
        <v>2244217</v>
      </c>
      <c r="E9" s="27">
        <v>22.063113923505373</v>
      </c>
      <c r="F9" s="27">
        <v>21.23885457303474</v>
      </c>
      <c r="G9" s="28">
        <v>21.784098524493288</v>
      </c>
    </row>
    <row r="10" spans="1:7">
      <c r="A10" s="17" t="s">
        <v>96</v>
      </c>
      <c r="B10" s="18">
        <v>1479021</v>
      </c>
      <c r="C10" s="18">
        <v>1493319</v>
      </c>
      <c r="D10" s="19">
        <v>1490186</v>
      </c>
      <c r="E10" s="27">
        <v>15.538897384322746</v>
      </c>
      <c r="F10" s="27">
        <v>15.114642798257359</v>
      </c>
      <c r="G10" s="28">
        <v>14.464892942090962</v>
      </c>
    </row>
    <row r="11" spans="1:7">
      <c r="A11" s="17" t="s">
        <v>160</v>
      </c>
      <c r="B11" s="18">
        <v>1750881</v>
      </c>
      <c r="C11" s="18">
        <v>1828656</v>
      </c>
      <c r="D11" s="19">
        <v>1899987</v>
      </c>
      <c r="E11" s="27">
        <v>18.395114194565455</v>
      </c>
      <c r="F11" s="27">
        <v>18.508759508778841</v>
      </c>
      <c r="G11" s="28">
        <v>18.442737045150459</v>
      </c>
    </row>
    <row r="12" spans="1:7">
      <c r="A12" s="17" t="s">
        <v>161</v>
      </c>
      <c r="B12" s="18">
        <v>174292</v>
      </c>
      <c r="C12" s="18">
        <v>192557</v>
      </c>
      <c r="D12" s="19">
        <v>207759</v>
      </c>
      <c r="E12" s="27">
        <v>1.8311474298934094</v>
      </c>
      <c r="F12" s="27">
        <v>1.9489675503385695</v>
      </c>
      <c r="G12" s="28">
        <v>2.0166688539255344</v>
      </c>
    </row>
    <row r="13" spans="1:7">
      <c r="A13" s="17" t="s">
        <v>162</v>
      </c>
      <c r="B13" s="18">
        <v>213772</v>
      </c>
      <c r="C13" s="18">
        <v>153013</v>
      </c>
      <c r="D13" s="19">
        <v>166514</v>
      </c>
      <c r="E13" s="27">
        <v>2.245932391522123</v>
      </c>
      <c r="F13" s="27">
        <v>1.5487225693169064</v>
      </c>
      <c r="G13" s="28">
        <v>1.616313120214077</v>
      </c>
    </row>
    <row r="14" spans="1:7">
      <c r="A14" s="17" t="s">
        <v>163</v>
      </c>
      <c r="B14" s="18">
        <v>2914</v>
      </c>
      <c r="C14" s="18">
        <v>2725</v>
      </c>
      <c r="D14" s="19">
        <v>235</v>
      </c>
      <c r="E14" s="27">
        <v>3.0615080501166975E-2</v>
      </c>
      <c r="F14" s="27">
        <v>2.758111403206636E-2</v>
      </c>
      <c r="G14" s="28">
        <v>2.2810909788384647E-3</v>
      </c>
    </row>
    <row r="15" spans="1:7">
      <c r="A15" s="17" t="s">
        <v>164</v>
      </c>
      <c r="B15" s="18">
        <v>37697</v>
      </c>
      <c r="C15" s="18">
        <v>51288</v>
      </c>
      <c r="D15" s="19">
        <v>68366</v>
      </c>
      <c r="E15" s="27">
        <v>0.39605239864532998</v>
      </c>
      <c r="F15" s="27">
        <v>0.51911199136756681</v>
      </c>
      <c r="G15" s="28">
        <v>0.66361304620966155</v>
      </c>
    </row>
    <row r="16" spans="1:7">
      <c r="A16" s="17" t="s">
        <v>165</v>
      </c>
      <c r="B16" s="18">
        <v>520563</v>
      </c>
      <c r="C16" s="18">
        <v>576771</v>
      </c>
      <c r="D16" s="19">
        <v>625448</v>
      </c>
      <c r="E16" s="27">
        <v>5.4691414382048675</v>
      </c>
      <c r="F16" s="27">
        <v>5.8377932922528242</v>
      </c>
      <c r="G16" s="28">
        <v>6.0710799597130212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27" t="s">
        <v>172</v>
      </c>
      <c r="F18" s="27" t="s">
        <v>172</v>
      </c>
      <c r="G18" s="28" t="s">
        <v>172</v>
      </c>
    </row>
    <row r="19" spans="1:7">
      <c r="A19" s="17" t="s">
        <v>168</v>
      </c>
      <c r="B19" s="18">
        <v>440326</v>
      </c>
      <c r="C19" s="18">
        <v>474193</v>
      </c>
      <c r="D19" s="19">
        <v>501959</v>
      </c>
      <c r="E19" s="27">
        <v>4.6261550915431879</v>
      </c>
      <c r="F19" s="27">
        <v>4.7995490664982174</v>
      </c>
      <c r="G19" s="28">
        <v>4.8724006240288373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45208</v>
      </c>
      <c r="C21" s="18">
        <v>76934</v>
      </c>
      <c r="D21" s="19">
        <v>88437</v>
      </c>
      <c r="E21" s="27">
        <v>0.47496450216086367</v>
      </c>
      <c r="F21" s="27">
        <v>0.77868823007082322</v>
      </c>
      <c r="G21" s="28">
        <v>0.85843762934271184</v>
      </c>
    </row>
    <row r="22" spans="1:7">
      <c r="A22" s="17" t="s">
        <v>171</v>
      </c>
      <c r="B22" s="18">
        <v>0</v>
      </c>
      <c r="C22" s="18">
        <v>0</v>
      </c>
      <c r="D22" s="19">
        <v>0</v>
      </c>
      <c r="E22" s="27" t="s">
        <v>172</v>
      </c>
      <c r="F22" s="27" t="s">
        <v>172</v>
      </c>
      <c r="G22" s="28" t="s">
        <v>172</v>
      </c>
    </row>
    <row r="23" spans="1:7">
      <c r="A23" s="17" t="s">
        <v>173</v>
      </c>
      <c r="B23" s="18">
        <v>0</v>
      </c>
      <c r="C23" s="18">
        <v>0</v>
      </c>
      <c r="D23" s="19">
        <v>0</v>
      </c>
      <c r="E23" s="27" t="s">
        <v>172</v>
      </c>
      <c r="F23" s="27" t="s">
        <v>172</v>
      </c>
      <c r="G23" s="28" t="s">
        <v>172</v>
      </c>
    </row>
    <row r="24" spans="1:7">
      <c r="A24" s="17" t="s">
        <v>174</v>
      </c>
      <c r="B24" s="18">
        <v>0</v>
      </c>
      <c r="C24" s="18">
        <v>0</v>
      </c>
      <c r="D24" s="19">
        <v>0</v>
      </c>
      <c r="E24" s="27" t="s">
        <v>172</v>
      </c>
      <c r="F24" s="27" t="s">
        <v>172</v>
      </c>
      <c r="G24" s="28" t="s">
        <v>172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91988</v>
      </c>
      <c r="C26" s="18">
        <v>62066</v>
      </c>
      <c r="D26" s="19">
        <v>0</v>
      </c>
      <c r="E26" s="27">
        <v>0.96644475811302255</v>
      </c>
      <c r="F26" s="27">
        <v>0.62820162330797458</v>
      </c>
      <c r="G26" s="28" t="s">
        <v>172</v>
      </c>
    </row>
    <row r="27" spans="1:7">
      <c r="A27" s="17" t="s">
        <v>177</v>
      </c>
      <c r="B27" s="18">
        <v>0</v>
      </c>
      <c r="C27" s="18">
        <v>0</v>
      </c>
      <c r="D27" s="19">
        <v>0</v>
      </c>
      <c r="E27" s="27" t="s">
        <v>172</v>
      </c>
      <c r="F27" s="27" t="s">
        <v>172</v>
      </c>
      <c r="G27" s="28" t="s">
        <v>172</v>
      </c>
    </row>
    <row r="28" spans="1:7">
      <c r="A28" s="17" t="s">
        <v>178</v>
      </c>
      <c r="B28" s="18">
        <v>244748</v>
      </c>
      <c r="C28" s="18">
        <v>291978</v>
      </c>
      <c r="D28" s="19">
        <v>333828</v>
      </c>
      <c r="E28" s="27">
        <v>2.5713725883663745</v>
      </c>
      <c r="F28" s="27">
        <v>2.9552581698549254</v>
      </c>
      <c r="G28" s="28">
        <v>3.2403916565263273</v>
      </c>
    </row>
    <row r="29" spans="1:7">
      <c r="A29" s="17" t="s">
        <v>179</v>
      </c>
      <c r="B29" s="18">
        <v>8838</v>
      </c>
      <c r="C29" s="18">
        <v>10757</v>
      </c>
      <c r="D29" s="19">
        <v>14349</v>
      </c>
      <c r="E29" s="27">
        <v>9.2853837154877744E-2</v>
      </c>
      <c r="F29" s="27">
        <v>0.10887708023594049</v>
      </c>
      <c r="G29" s="28">
        <v>0.13928244449086438</v>
      </c>
    </row>
    <row r="30" spans="1:7">
      <c r="A30" s="17" t="s">
        <v>180</v>
      </c>
      <c r="B30" s="18">
        <v>9790</v>
      </c>
      <c r="C30" s="18">
        <v>22390</v>
      </c>
      <c r="D30" s="19">
        <v>40528</v>
      </c>
      <c r="E30" s="27">
        <v>0.10285574403103112</v>
      </c>
      <c r="F30" s="27">
        <v>0.22662060300108836</v>
      </c>
      <c r="G30" s="28">
        <v>0.39339597953346933</v>
      </c>
    </row>
    <row r="31" spans="1:7">
      <c r="A31" s="17" t="s">
        <v>181</v>
      </c>
      <c r="B31" s="18">
        <v>10912</v>
      </c>
      <c r="C31" s="18">
        <v>12780</v>
      </c>
      <c r="D31" s="19">
        <v>12220</v>
      </c>
      <c r="E31" s="27">
        <v>0.11464370570649761</v>
      </c>
      <c r="F31" s="27">
        <v>0.12935289443295708</v>
      </c>
      <c r="G31" s="28">
        <v>0.11861673089960016</v>
      </c>
    </row>
    <row r="32" spans="1:7">
      <c r="A32" s="17" t="s">
        <v>182</v>
      </c>
      <c r="B32" s="18">
        <v>0</v>
      </c>
      <c r="C32" s="18">
        <v>430</v>
      </c>
      <c r="D32" s="19">
        <v>4123</v>
      </c>
      <c r="E32" s="27" t="s">
        <v>172</v>
      </c>
      <c r="F32" s="27">
        <v>4.3522491867113893E-3</v>
      </c>
      <c r="G32" s="28">
        <v>4.0021013215961659E-2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0</v>
      </c>
      <c r="D35" s="19">
        <v>0</v>
      </c>
      <c r="E35" s="27" t="s">
        <v>172</v>
      </c>
      <c r="F35" s="27" t="s">
        <v>172</v>
      </c>
      <c r="G35" s="28" t="s">
        <v>172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9518185</v>
      </c>
      <c r="C37" s="21">
        <v>9879949</v>
      </c>
      <c r="D37" s="22">
        <v>10302088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78</v>
      </c>
      <c r="B39" s="6"/>
      <c r="C39" s="6"/>
      <c r="D39" s="6"/>
      <c r="E39" s="6"/>
      <c r="F39" s="6"/>
    </row>
    <row r="40" spans="1:7">
      <c r="A40" s="7"/>
      <c r="B40" s="98"/>
      <c r="C40" s="45" t="s">
        <v>33</v>
      </c>
      <c r="D40" s="99"/>
      <c r="E40" s="11"/>
      <c r="F40" s="97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584032</v>
      </c>
      <c r="C42" s="18">
        <v>564681</v>
      </c>
      <c r="D42" s="19">
        <v>543507</v>
      </c>
      <c r="E42" s="27">
        <v>16.154731721673649</v>
      </c>
      <c r="F42" s="27">
        <v>15.519063778984826</v>
      </c>
      <c r="G42" s="28">
        <v>14.059974136189338</v>
      </c>
    </row>
    <row r="43" spans="1:7">
      <c r="A43" s="17" t="s">
        <v>159</v>
      </c>
      <c r="B43" s="18">
        <v>63509</v>
      </c>
      <c r="C43" s="18">
        <v>74209</v>
      </c>
      <c r="D43" s="19">
        <v>82144</v>
      </c>
      <c r="E43" s="27">
        <v>1.7567031548130441</v>
      </c>
      <c r="F43" s="27">
        <v>2.0394775173499462</v>
      </c>
      <c r="G43" s="28">
        <v>2.1249818593746483</v>
      </c>
    </row>
    <row r="44" spans="1:7">
      <c r="A44" s="17" t="s">
        <v>94</v>
      </c>
      <c r="B44" s="18">
        <v>802861</v>
      </c>
      <c r="C44" s="18">
        <v>804014</v>
      </c>
      <c r="D44" s="19">
        <v>798560</v>
      </c>
      <c r="E44" s="27">
        <v>22.20769420989711</v>
      </c>
      <c r="F44" s="27">
        <v>22.096625431343902</v>
      </c>
      <c r="G44" s="28">
        <v>20.65793622933165</v>
      </c>
    </row>
    <row r="45" spans="1:7">
      <c r="A45" s="17" t="s">
        <v>96</v>
      </c>
      <c r="B45" s="18">
        <v>427084</v>
      </c>
      <c r="C45" s="18">
        <v>429580</v>
      </c>
      <c r="D45" s="19">
        <v>430790</v>
      </c>
      <c r="E45" s="27">
        <v>11.81344077485355</v>
      </c>
      <c r="F45" s="27">
        <v>11.806098342562086</v>
      </c>
      <c r="G45" s="28">
        <v>11.144099814959155</v>
      </c>
    </row>
    <row r="46" spans="1:7">
      <c r="A46" s="17" t="s">
        <v>160</v>
      </c>
      <c r="B46" s="18">
        <v>1067157</v>
      </c>
      <c r="C46" s="18">
        <v>1076662</v>
      </c>
      <c r="D46" s="19">
        <v>1319160</v>
      </c>
      <c r="E46" s="27">
        <v>29.518305572136605</v>
      </c>
      <c r="F46" s="27">
        <v>29.58977944434001</v>
      </c>
      <c r="G46" s="28">
        <v>34.125329538525776</v>
      </c>
    </row>
    <row r="47" spans="1:7">
      <c r="A47" s="17" t="s">
        <v>161</v>
      </c>
      <c r="B47" s="18">
        <v>67464</v>
      </c>
      <c r="C47" s="18">
        <v>69077</v>
      </c>
      <c r="D47" s="19">
        <v>70404</v>
      </c>
      <c r="E47" s="27">
        <v>1.8661012082745314</v>
      </c>
      <c r="F47" s="27">
        <v>1.8984353443110975</v>
      </c>
      <c r="G47" s="28">
        <v>1.8212799818296252</v>
      </c>
    </row>
    <row r="48" spans="1:7">
      <c r="A48" s="17" t="s">
        <v>162</v>
      </c>
      <c r="B48" s="18">
        <v>111234</v>
      </c>
      <c r="C48" s="18">
        <v>87906</v>
      </c>
      <c r="D48" s="19">
        <v>53500</v>
      </c>
      <c r="E48" s="27">
        <v>3.0768098808432529</v>
      </c>
      <c r="F48" s="27">
        <v>2.4159106124616203</v>
      </c>
      <c r="G48" s="28">
        <v>1.3839906685399261</v>
      </c>
    </row>
    <row r="49" spans="1:7">
      <c r="A49" s="17" t="s">
        <v>163</v>
      </c>
      <c r="B49" s="18">
        <v>1009</v>
      </c>
      <c r="C49" s="18">
        <v>886</v>
      </c>
      <c r="D49" s="19">
        <v>11</v>
      </c>
      <c r="E49" s="27">
        <v>2.7909642463373088E-2</v>
      </c>
      <c r="F49" s="27">
        <v>2.4349837356278246E-2</v>
      </c>
      <c r="G49" s="28">
        <v>2.8455882904559229E-4</v>
      </c>
    </row>
    <row r="50" spans="1:7">
      <c r="A50" s="17" t="s">
        <v>164</v>
      </c>
      <c r="B50" s="18">
        <v>11349</v>
      </c>
      <c r="C50" s="18">
        <v>14621</v>
      </c>
      <c r="D50" s="19">
        <v>18898</v>
      </c>
      <c r="E50" s="27">
        <v>0.31392124114650266</v>
      </c>
      <c r="F50" s="27">
        <v>0.40182728215140434</v>
      </c>
      <c r="G50" s="28">
        <v>0.48887206830032753</v>
      </c>
    </row>
    <row r="51" spans="1:7">
      <c r="A51" s="17" t="s">
        <v>165</v>
      </c>
      <c r="B51" s="18">
        <v>197639</v>
      </c>
      <c r="C51" s="18">
        <v>214691</v>
      </c>
      <c r="D51" s="19">
        <v>237932</v>
      </c>
      <c r="E51" s="27">
        <v>5.4668323357964264</v>
      </c>
      <c r="F51" s="27">
        <v>5.9003283655267866</v>
      </c>
      <c r="G51" s="28">
        <v>6.1550592102250778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172</v>
      </c>
      <c r="F53" s="27" t="s">
        <v>172</v>
      </c>
      <c r="G53" s="28" t="s">
        <v>172</v>
      </c>
    </row>
    <row r="54" spans="1:7">
      <c r="A54" s="17" t="s">
        <v>168</v>
      </c>
      <c r="B54" s="18">
        <v>108893</v>
      </c>
      <c r="C54" s="18">
        <v>109908</v>
      </c>
      <c r="D54" s="19">
        <v>116407</v>
      </c>
      <c r="E54" s="27">
        <v>3.0120561910446835</v>
      </c>
      <c r="F54" s="27">
        <v>3.0205890791803944</v>
      </c>
      <c r="G54" s="28">
        <v>3.0113308738827511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21028</v>
      </c>
      <c r="C56" s="18">
        <v>32218</v>
      </c>
      <c r="D56" s="19">
        <v>34330</v>
      </c>
      <c r="E56" s="27">
        <v>0.58164911964302213</v>
      </c>
      <c r="F56" s="27">
        <v>0.88544363424895323</v>
      </c>
      <c r="G56" s="28">
        <v>0.88808223646683482</v>
      </c>
    </row>
    <row r="57" spans="1:7">
      <c r="A57" s="17" t="s">
        <v>171</v>
      </c>
      <c r="B57" s="18">
        <v>0</v>
      </c>
      <c r="C57" s="18">
        <v>0</v>
      </c>
      <c r="D57" s="19">
        <v>0</v>
      </c>
      <c r="E57" s="27" t="s">
        <v>172</v>
      </c>
      <c r="F57" s="27" t="s">
        <v>172</v>
      </c>
      <c r="G57" s="28" t="s">
        <v>172</v>
      </c>
    </row>
    <row r="58" spans="1:7">
      <c r="A58" s="17" t="s">
        <v>173</v>
      </c>
      <c r="B58" s="18">
        <v>0</v>
      </c>
      <c r="C58" s="18">
        <v>0</v>
      </c>
      <c r="D58" s="19">
        <v>0</v>
      </c>
      <c r="E58" s="27" t="s">
        <v>172</v>
      </c>
      <c r="F58" s="27" t="s">
        <v>172</v>
      </c>
      <c r="G58" s="28" t="s">
        <v>172</v>
      </c>
    </row>
    <row r="59" spans="1:7">
      <c r="A59" s="17" t="s">
        <v>174</v>
      </c>
      <c r="B59" s="18">
        <v>0</v>
      </c>
      <c r="C59" s="18">
        <v>0</v>
      </c>
      <c r="D59" s="19">
        <v>0</v>
      </c>
      <c r="E59" s="27" t="s">
        <v>172</v>
      </c>
      <c r="F59" s="27" t="s">
        <v>172</v>
      </c>
      <c r="G59" s="28" t="s">
        <v>172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30476</v>
      </c>
      <c r="C61" s="18">
        <v>16932</v>
      </c>
      <c r="D61" s="19">
        <v>0</v>
      </c>
      <c r="E61" s="27">
        <v>0.84298737731789719</v>
      </c>
      <c r="F61" s="27">
        <v>0.46534023263713686</v>
      </c>
      <c r="G61" s="28" t="s">
        <v>172</v>
      </c>
    </row>
    <row r="62" spans="1:7">
      <c r="A62" s="17" t="s">
        <v>177</v>
      </c>
      <c r="B62" s="18">
        <v>0</v>
      </c>
      <c r="C62" s="18">
        <v>0</v>
      </c>
      <c r="D62" s="19">
        <v>0</v>
      </c>
      <c r="E62" s="27" t="s">
        <v>172</v>
      </c>
      <c r="F62" s="27" t="s">
        <v>172</v>
      </c>
      <c r="G62" s="28" t="s">
        <v>172</v>
      </c>
    </row>
    <row r="63" spans="1:7">
      <c r="A63" s="17" t="s">
        <v>178</v>
      </c>
      <c r="B63" s="18">
        <v>111642</v>
      </c>
      <c r="C63" s="18">
        <v>126617</v>
      </c>
      <c r="D63" s="19">
        <v>138064</v>
      </c>
      <c r="E63" s="27">
        <v>3.0880954448918714</v>
      </c>
      <c r="F63" s="27">
        <v>3.4798006281488516</v>
      </c>
      <c r="G63" s="28">
        <v>3.5715754703046048</v>
      </c>
    </row>
    <row r="64" spans="1:7">
      <c r="A64" s="17" t="s">
        <v>179</v>
      </c>
      <c r="B64" s="18">
        <v>5209</v>
      </c>
      <c r="C64" s="18">
        <v>6257</v>
      </c>
      <c r="D64" s="19">
        <v>7861</v>
      </c>
      <c r="E64" s="27">
        <v>0.14408456649327098</v>
      </c>
      <c r="F64" s="27">
        <v>0.17196042024631261</v>
      </c>
      <c r="G64" s="28">
        <v>0.20335608682976372</v>
      </c>
    </row>
    <row r="65" spans="1:7">
      <c r="A65" s="17" t="s">
        <v>180</v>
      </c>
      <c r="B65" s="18">
        <v>4652</v>
      </c>
      <c r="C65" s="18">
        <v>10272</v>
      </c>
      <c r="D65" s="19">
        <v>12330</v>
      </c>
      <c r="E65" s="27">
        <v>0.12867755871121073</v>
      </c>
      <c r="F65" s="27">
        <v>0.28230420916895049</v>
      </c>
      <c r="G65" s="28">
        <v>0.31896457837565023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97</v>
      </c>
      <c r="D67" s="19">
        <v>1735</v>
      </c>
      <c r="E67" s="27" t="s">
        <v>172</v>
      </c>
      <c r="F67" s="27">
        <v>2.665839981443555E-3</v>
      </c>
      <c r="G67" s="28">
        <v>4.4882688035827512E-2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172</v>
      </c>
      <c r="F70" s="27" t="s">
        <v>172</v>
      </c>
      <c r="G70" s="28" t="s">
        <v>172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21">
        <v>3615238</v>
      </c>
      <c r="C72" s="21">
        <v>3638628</v>
      </c>
      <c r="D72" s="22">
        <v>3865633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>
      <c r="A74" s="26" t="s">
        <v>156</v>
      </c>
      <c r="F74" s="25"/>
      <c r="G74" s="138">
        <v>13</v>
      </c>
    </row>
    <row r="75" spans="1:7">
      <c r="A75" s="26" t="s">
        <v>157</v>
      </c>
      <c r="F75" s="25"/>
      <c r="G75" s="137"/>
    </row>
    <row r="80" spans="1:7" ht="12.75" customHeight="1"/>
    <row r="81" ht="12.75" customHeight="1"/>
  </sheetData>
  <mergeCells count="1">
    <mergeCell ref="G74:G75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97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2239821</v>
      </c>
      <c r="C7" s="18">
        <v>2257171</v>
      </c>
      <c r="D7" s="19">
        <v>2152754</v>
      </c>
      <c r="E7" s="27">
        <v>30.729681084109057</v>
      </c>
      <c r="F7" s="27">
        <v>30.008408897078425</v>
      </c>
      <c r="G7" s="28">
        <v>28.189780148277116</v>
      </c>
    </row>
    <row r="8" spans="1:7">
      <c r="A8" s="17" t="s">
        <v>159</v>
      </c>
      <c r="B8" s="18">
        <v>1448</v>
      </c>
      <c r="C8" s="18">
        <v>1805</v>
      </c>
      <c r="D8" s="19">
        <v>1669</v>
      </c>
      <c r="E8" s="27">
        <v>1.9866131360403317E-2</v>
      </c>
      <c r="F8" s="27">
        <v>2.3996931583485058E-2</v>
      </c>
      <c r="G8" s="28">
        <v>2.1855141399098322E-2</v>
      </c>
    </row>
    <row r="9" spans="1:7">
      <c r="A9" s="17" t="s">
        <v>94</v>
      </c>
      <c r="B9" s="18">
        <v>2594235</v>
      </c>
      <c r="C9" s="18">
        <v>2637205</v>
      </c>
      <c r="D9" s="19">
        <v>2785885</v>
      </c>
      <c r="E9" s="27">
        <v>35.59213624983142</v>
      </c>
      <c r="F9" s="27">
        <v>35.06084651336549</v>
      </c>
      <c r="G9" s="28">
        <v>36.480473694803493</v>
      </c>
    </row>
    <row r="10" spans="1:7">
      <c r="A10" s="17" t="s">
        <v>96</v>
      </c>
      <c r="B10" s="18">
        <v>948342</v>
      </c>
      <c r="C10" s="18">
        <v>840015</v>
      </c>
      <c r="D10" s="19">
        <v>814922</v>
      </c>
      <c r="E10" s="27">
        <v>13.01097151007431</v>
      </c>
      <c r="F10" s="27">
        <v>11.167746528587923</v>
      </c>
      <c r="G10" s="28">
        <v>10.67120164124386</v>
      </c>
    </row>
    <row r="11" spans="1:7">
      <c r="A11" s="17" t="s">
        <v>160</v>
      </c>
      <c r="B11" s="18">
        <v>356014</v>
      </c>
      <c r="C11" s="18">
        <v>358931</v>
      </c>
      <c r="D11" s="19">
        <v>356759</v>
      </c>
      <c r="E11" s="27">
        <v>4.8844066920874489</v>
      </c>
      <c r="F11" s="27">
        <v>4.7718795845938367</v>
      </c>
      <c r="G11" s="28">
        <v>4.6716706952671769</v>
      </c>
    </row>
    <row r="12" spans="1:7">
      <c r="A12" s="17" t="s">
        <v>161</v>
      </c>
      <c r="B12" s="18">
        <v>3241</v>
      </c>
      <c r="C12" s="18">
        <v>3211</v>
      </c>
      <c r="D12" s="19">
        <v>3139</v>
      </c>
      <c r="E12" s="27">
        <v>4.4465560593278414E-2</v>
      </c>
      <c r="F12" s="27">
        <v>4.2689278290620788E-2</v>
      </c>
      <c r="G12" s="28">
        <v>4.1104427113103435E-2</v>
      </c>
    </row>
    <row r="13" spans="1:7">
      <c r="A13" s="17" t="s">
        <v>162</v>
      </c>
      <c r="B13" s="18">
        <v>161802</v>
      </c>
      <c r="C13" s="18">
        <v>186082</v>
      </c>
      <c r="D13" s="19">
        <v>169769</v>
      </c>
      <c r="E13" s="27">
        <v>2.2198755430773325</v>
      </c>
      <c r="F13" s="27">
        <v>2.4739041678216438</v>
      </c>
      <c r="G13" s="28">
        <v>2.2230829839326081</v>
      </c>
    </row>
    <row r="14" spans="1:7">
      <c r="A14" s="17" t="s">
        <v>163</v>
      </c>
      <c r="B14" s="18">
        <v>121296</v>
      </c>
      <c r="C14" s="18">
        <v>138646</v>
      </c>
      <c r="D14" s="19">
        <v>173512</v>
      </c>
      <c r="E14" s="27">
        <v>1.6641452137372104</v>
      </c>
      <c r="F14" s="27">
        <v>1.8432568289882933</v>
      </c>
      <c r="G14" s="28">
        <v>2.272096641366296</v>
      </c>
    </row>
    <row r="15" spans="1:7">
      <c r="A15" s="17" t="s">
        <v>164</v>
      </c>
      <c r="B15" s="18">
        <v>233417</v>
      </c>
      <c r="C15" s="18">
        <v>254242</v>
      </c>
      <c r="D15" s="19">
        <v>267994</v>
      </c>
      <c r="E15" s="27">
        <v>3.2024121434746275</v>
      </c>
      <c r="F15" s="27">
        <v>3.3800708474506416</v>
      </c>
      <c r="G15" s="28">
        <v>3.5093150174415553</v>
      </c>
    </row>
    <row r="16" spans="1:7">
      <c r="A16" s="17" t="s">
        <v>165</v>
      </c>
      <c r="B16" s="18">
        <v>21372</v>
      </c>
      <c r="C16" s="18">
        <v>20258</v>
      </c>
      <c r="D16" s="19">
        <v>17212</v>
      </c>
      <c r="E16" s="27">
        <v>0.29321751342164343</v>
      </c>
      <c r="F16" s="27">
        <v>0.26932401109043785</v>
      </c>
      <c r="G16" s="28">
        <v>0.22538687463228299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27" t="s">
        <v>172</v>
      </c>
      <c r="F18" s="27" t="s">
        <v>172</v>
      </c>
      <c r="G18" s="28" t="s">
        <v>172</v>
      </c>
    </row>
    <row r="19" spans="1:7">
      <c r="A19" s="17" t="s">
        <v>168</v>
      </c>
      <c r="B19" s="18">
        <v>328327</v>
      </c>
      <c r="C19" s="18">
        <v>352162</v>
      </c>
      <c r="D19" s="19">
        <v>350988</v>
      </c>
      <c r="E19" s="27">
        <v>4.5045492480436042</v>
      </c>
      <c r="F19" s="27">
        <v>4.6818877674810331</v>
      </c>
      <c r="G19" s="28">
        <v>4.5961008803994741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88690</v>
      </c>
      <c r="C21" s="18">
        <v>77351</v>
      </c>
      <c r="D21" s="19">
        <v>69642</v>
      </c>
      <c r="E21" s="27">
        <v>1.2168005458247031</v>
      </c>
      <c r="F21" s="27">
        <v>1.0283582575701677</v>
      </c>
      <c r="G21" s="28">
        <v>0.91194473176513202</v>
      </c>
    </row>
    <row r="22" spans="1:7">
      <c r="A22" s="17" t="s">
        <v>171</v>
      </c>
      <c r="B22" s="18">
        <v>0</v>
      </c>
      <c r="C22" s="18">
        <v>59786</v>
      </c>
      <c r="D22" s="19">
        <v>53148</v>
      </c>
      <c r="E22" s="27" t="s">
        <v>172</v>
      </c>
      <c r="F22" s="27">
        <v>0.79483687072035336</v>
      </c>
      <c r="G22" s="28">
        <v>0.69595988920268281</v>
      </c>
    </row>
    <row r="23" spans="1:7">
      <c r="A23" s="17" t="s">
        <v>173</v>
      </c>
      <c r="B23" s="18">
        <v>0</v>
      </c>
      <c r="C23" s="18">
        <v>16410</v>
      </c>
      <c r="D23" s="19">
        <v>16877</v>
      </c>
      <c r="E23" s="27" t="s">
        <v>172</v>
      </c>
      <c r="F23" s="27">
        <v>0.21816600957617163</v>
      </c>
      <c r="G23" s="28">
        <v>0.22100013264983964</v>
      </c>
    </row>
    <row r="24" spans="1:7">
      <c r="A24" s="17" t="s">
        <v>174</v>
      </c>
      <c r="B24" s="18">
        <v>0</v>
      </c>
      <c r="C24" s="18">
        <v>8988</v>
      </c>
      <c r="D24" s="19">
        <v>10605</v>
      </c>
      <c r="E24" s="27" t="s">
        <v>172</v>
      </c>
      <c r="F24" s="27">
        <v>0.1194927540567112</v>
      </c>
      <c r="G24" s="28">
        <v>0.13886984693675117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34626</v>
      </c>
      <c r="C26" s="18">
        <v>17297</v>
      </c>
      <c r="D26" s="19">
        <v>0</v>
      </c>
      <c r="E26" s="27">
        <v>0.47505846994842899</v>
      </c>
      <c r="F26" s="27">
        <v>0.22995840753437177</v>
      </c>
      <c r="G26" s="28" t="s">
        <v>172</v>
      </c>
    </row>
    <row r="27" spans="1:7">
      <c r="A27" s="17" t="s">
        <v>177</v>
      </c>
      <c r="B27" s="18">
        <v>3569</v>
      </c>
      <c r="C27" s="18">
        <v>0</v>
      </c>
      <c r="D27" s="19">
        <v>0</v>
      </c>
      <c r="E27" s="27">
        <v>4.8965623498121155E-2</v>
      </c>
      <c r="F27" s="27" t="s">
        <v>172</v>
      </c>
      <c r="G27" s="28" t="s">
        <v>172</v>
      </c>
    </row>
    <row r="28" spans="1:7">
      <c r="A28" s="17" t="s">
        <v>178</v>
      </c>
      <c r="B28" s="18">
        <v>47126</v>
      </c>
      <c r="C28" s="18">
        <v>60853</v>
      </c>
      <c r="D28" s="19">
        <v>73029</v>
      </c>
      <c r="E28" s="27">
        <v>0.64655476967566761</v>
      </c>
      <c r="F28" s="27">
        <v>0.80902231448743289</v>
      </c>
      <c r="G28" s="28">
        <v>0.9562966574204621</v>
      </c>
    </row>
    <row r="29" spans="1:7">
      <c r="A29" s="17" t="s">
        <v>179</v>
      </c>
      <c r="B29" s="18">
        <v>57478</v>
      </c>
      <c r="C29" s="18">
        <v>60622</v>
      </c>
      <c r="D29" s="19">
        <v>80778</v>
      </c>
      <c r="E29" s="27">
        <v>0.78858114525777745</v>
      </c>
      <c r="F29" s="27">
        <v>0.80595123903270427</v>
      </c>
      <c r="G29" s="28">
        <v>1.0577678921128606</v>
      </c>
    </row>
    <row r="30" spans="1:7">
      <c r="A30" s="17" t="s">
        <v>180</v>
      </c>
      <c r="B30" s="18">
        <v>33922</v>
      </c>
      <c r="C30" s="18">
        <v>66551</v>
      </c>
      <c r="D30" s="19">
        <v>36297</v>
      </c>
      <c r="E30" s="27">
        <v>0.46539979834779094</v>
      </c>
      <c r="F30" s="27">
        <v>0.88477550903740398</v>
      </c>
      <c r="G30" s="28">
        <v>0.47530022010968948</v>
      </c>
    </row>
    <row r="31" spans="1:7">
      <c r="A31" s="17" t="s">
        <v>181</v>
      </c>
      <c r="B31" s="18">
        <v>14061</v>
      </c>
      <c r="C31" s="18">
        <v>16384</v>
      </c>
      <c r="D31" s="19">
        <v>15612</v>
      </c>
      <c r="E31" s="27">
        <v>0.19291275763717611</v>
      </c>
      <c r="F31" s="27">
        <v>0.21782034740377795</v>
      </c>
      <c r="G31" s="28">
        <v>0.20443527113404614</v>
      </c>
    </row>
    <row r="32" spans="1:7">
      <c r="A32" s="17" t="s">
        <v>182</v>
      </c>
      <c r="B32" s="18">
        <v>0</v>
      </c>
      <c r="C32" s="18">
        <v>0</v>
      </c>
      <c r="D32" s="19">
        <v>0</v>
      </c>
      <c r="E32" s="27" t="s">
        <v>172</v>
      </c>
      <c r="F32" s="27" t="s">
        <v>172</v>
      </c>
      <c r="G32" s="28" t="s">
        <v>172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18479</v>
      </c>
      <c r="D34" s="19">
        <v>16988</v>
      </c>
      <c r="E34" s="27" t="s">
        <v>172</v>
      </c>
      <c r="F34" s="27">
        <v>0.2456727416793465</v>
      </c>
      <c r="G34" s="28">
        <v>0.22245365014252982</v>
      </c>
    </row>
    <row r="35" spans="1:7">
      <c r="A35" s="17" t="s">
        <v>185</v>
      </c>
      <c r="B35" s="18">
        <v>0</v>
      </c>
      <c r="C35" s="18">
        <v>69346</v>
      </c>
      <c r="D35" s="19">
        <v>67865</v>
      </c>
      <c r="E35" s="27" t="s">
        <v>172</v>
      </c>
      <c r="F35" s="27">
        <v>0.92193419256972575</v>
      </c>
      <c r="G35" s="28">
        <v>0.88867535712990264</v>
      </c>
    </row>
    <row r="36" spans="1:7">
      <c r="A36" s="17" t="s">
        <v>186</v>
      </c>
      <c r="B36" s="18">
        <v>0</v>
      </c>
      <c r="C36" s="18">
        <v>0</v>
      </c>
      <c r="D36" s="19">
        <v>101203</v>
      </c>
      <c r="E36" s="27" t="s">
        <v>172</v>
      </c>
      <c r="F36" s="27" t="s">
        <v>172</v>
      </c>
      <c r="G36" s="28">
        <v>1.3252282055200404</v>
      </c>
    </row>
    <row r="37" spans="1:7" ht="13.5" thickBot="1">
      <c r="A37" s="20" t="s">
        <v>5</v>
      </c>
      <c r="B37" s="21">
        <v>7288787</v>
      </c>
      <c r="C37" s="21">
        <v>7521795</v>
      </c>
      <c r="D37" s="22">
        <v>7636647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98</v>
      </c>
      <c r="B39" s="6"/>
      <c r="C39" s="6"/>
      <c r="D39" s="6"/>
      <c r="E39" s="6"/>
      <c r="F39" s="6"/>
    </row>
    <row r="40" spans="1:7">
      <c r="A40" s="7"/>
      <c r="B40" s="98"/>
      <c r="C40" s="97" t="s">
        <v>41</v>
      </c>
      <c r="D40" s="99"/>
      <c r="E40" s="11"/>
      <c r="F40" s="9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3032369</v>
      </c>
      <c r="C42" s="18">
        <v>3155527</v>
      </c>
      <c r="D42" s="19">
        <v>2793172</v>
      </c>
      <c r="E42" s="27">
        <v>39.435170330882201</v>
      </c>
      <c r="F42" s="27">
        <v>38.021902018680038</v>
      </c>
      <c r="G42" s="28">
        <v>35.435840339716549</v>
      </c>
    </row>
    <row r="43" spans="1:7">
      <c r="A43" s="17" t="s">
        <v>159</v>
      </c>
      <c r="B43" s="18">
        <v>430</v>
      </c>
      <c r="C43" s="18">
        <v>494</v>
      </c>
      <c r="D43" s="19">
        <v>503</v>
      </c>
      <c r="E43" s="27">
        <v>5.5920381860780615E-3</v>
      </c>
      <c r="F43" s="27">
        <v>5.9523558496656619E-3</v>
      </c>
      <c r="G43" s="28">
        <v>6.3813569987374299E-3</v>
      </c>
    </row>
    <row r="44" spans="1:7">
      <c r="A44" s="17" t="s">
        <v>94</v>
      </c>
      <c r="B44" s="18">
        <v>2104575</v>
      </c>
      <c r="C44" s="18">
        <v>2289547</v>
      </c>
      <c r="D44" s="19">
        <v>2336821</v>
      </c>
      <c r="E44" s="27">
        <v>27.369450617361014</v>
      </c>
      <c r="F44" s="27">
        <v>27.587446312822809</v>
      </c>
      <c r="G44" s="28">
        <v>29.646300284585685</v>
      </c>
    </row>
    <row r="45" spans="1:7">
      <c r="A45" s="17" t="s">
        <v>96</v>
      </c>
      <c r="B45" s="18">
        <v>1045205</v>
      </c>
      <c r="C45" s="18">
        <v>961036</v>
      </c>
      <c r="D45" s="19">
        <v>904182</v>
      </c>
      <c r="E45" s="27">
        <v>13.592619237859815</v>
      </c>
      <c r="F45" s="27">
        <v>11.579814284087631</v>
      </c>
      <c r="G45" s="28">
        <v>11.470990325710551</v>
      </c>
    </row>
    <row r="46" spans="1:7">
      <c r="A46" s="17" t="s">
        <v>160</v>
      </c>
      <c r="B46" s="18">
        <v>180481</v>
      </c>
      <c r="C46" s="18">
        <v>186414</v>
      </c>
      <c r="D46" s="19">
        <v>198650</v>
      </c>
      <c r="E46" s="27">
        <v>2.3471084740966388</v>
      </c>
      <c r="F46" s="27">
        <v>2.2461588327116897</v>
      </c>
      <c r="G46" s="28">
        <v>2.5201919836962037</v>
      </c>
    </row>
    <row r="47" spans="1:7">
      <c r="A47" s="17" t="s">
        <v>161</v>
      </c>
      <c r="B47" s="18">
        <v>365</v>
      </c>
      <c r="C47" s="18">
        <v>0</v>
      </c>
      <c r="D47" s="19">
        <v>352</v>
      </c>
      <c r="E47" s="27">
        <v>4.7467300881825405E-3</v>
      </c>
      <c r="F47" s="27" t="s">
        <v>172</v>
      </c>
      <c r="G47" s="28">
        <v>4.4656812396731121E-3</v>
      </c>
    </row>
    <row r="48" spans="1:7">
      <c r="A48" s="17" t="s">
        <v>162</v>
      </c>
      <c r="B48" s="18">
        <v>164397</v>
      </c>
      <c r="C48" s="18">
        <v>207896</v>
      </c>
      <c r="D48" s="19">
        <v>235523</v>
      </c>
      <c r="E48" s="27">
        <v>2.1379402364573838</v>
      </c>
      <c r="F48" s="27">
        <v>2.50500196704877</v>
      </c>
      <c r="G48" s="28">
        <v>2.9879847801463932</v>
      </c>
    </row>
    <row r="49" spans="1:7">
      <c r="A49" s="17" t="s">
        <v>163</v>
      </c>
      <c r="B49" s="18">
        <v>199375</v>
      </c>
      <c r="C49" s="18">
        <v>283038</v>
      </c>
      <c r="D49" s="19">
        <v>0</v>
      </c>
      <c r="E49" s="27">
        <v>2.5928200310449152</v>
      </c>
      <c r="F49" s="27">
        <v>3.4104107185782788</v>
      </c>
      <c r="G49" s="28" t="s">
        <v>172</v>
      </c>
    </row>
    <row r="50" spans="1:7">
      <c r="A50" s="17" t="s">
        <v>164</v>
      </c>
      <c r="B50" s="18">
        <v>573640</v>
      </c>
      <c r="C50" s="18">
        <v>601293</v>
      </c>
      <c r="D50" s="19">
        <v>639772</v>
      </c>
      <c r="E50" s="27">
        <v>7.4600390350274868</v>
      </c>
      <c r="F50" s="27">
        <v>7.245161752860354</v>
      </c>
      <c r="G50" s="28">
        <v>8.116527892239052</v>
      </c>
    </row>
    <row r="51" spans="1:7">
      <c r="A51" s="17" t="s">
        <v>165</v>
      </c>
      <c r="B51" s="18">
        <v>0</v>
      </c>
      <c r="C51" s="18">
        <v>0</v>
      </c>
      <c r="D51" s="19">
        <v>2533</v>
      </c>
      <c r="E51" s="27" t="s">
        <v>172</v>
      </c>
      <c r="F51" s="27" t="s">
        <v>172</v>
      </c>
      <c r="G51" s="28">
        <v>3.2135143693443162E-2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172</v>
      </c>
      <c r="F53" s="27" t="s">
        <v>172</v>
      </c>
      <c r="G53" s="28" t="s">
        <v>172</v>
      </c>
    </row>
    <row r="54" spans="1:7">
      <c r="A54" s="17" t="s">
        <v>168</v>
      </c>
      <c r="B54" s="18">
        <v>187154</v>
      </c>
      <c r="C54" s="18">
        <v>183934</v>
      </c>
      <c r="D54" s="19">
        <v>190192</v>
      </c>
      <c r="E54" s="27">
        <v>2.4338891039005897</v>
      </c>
      <c r="F54" s="27">
        <v>2.2162765604299675</v>
      </c>
      <c r="G54" s="28">
        <v>2.4128887679997404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87770</v>
      </c>
      <c r="C56" s="18">
        <v>66803</v>
      </c>
      <c r="D56" s="19">
        <v>65092</v>
      </c>
      <c r="E56" s="27">
        <v>1.1414260269583059</v>
      </c>
      <c r="F56" s="27">
        <v>0.80492961098221705</v>
      </c>
      <c r="G56" s="28">
        <v>0.82579580469546088</v>
      </c>
    </row>
    <row r="57" spans="1:7">
      <c r="A57" s="17" t="s">
        <v>171</v>
      </c>
      <c r="B57" s="18">
        <v>0</v>
      </c>
      <c r="C57" s="18">
        <v>566</v>
      </c>
      <c r="D57" s="19">
        <v>4219</v>
      </c>
      <c r="E57" s="27" t="s">
        <v>172</v>
      </c>
      <c r="F57" s="27">
        <v>6.8199056901027625E-3</v>
      </c>
      <c r="G57" s="28">
        <v>5.3524741903922896E-2</v>
      </c>
    </row>
    <row r="58" spans="1:7">
      <c r="A58" s="17" t="s">
        <v>173</v>
      </c>
      <c r="B58" s="18">
        <v>0</v>
      </c>
      <c r="C58" s="18">
        <v>91194</v>
      </c>
      <c r="D58" s="19">
        <v>93758</v>
      </c>
      <c r="E58" s="27" t="s">
        <v>172</v>
      </c>
      <c r="F58" s="27">
        <v>1.0988241687336242</v>
      </c>
      <c r="G58" s="28">
        <v>1.1894697206513398</v>
      </c>
    </row>
    <row r="59" spans="1:7">
      <c r="A59" s="17" t="s">
        <v>174</v>
      </c>
      <c r="B59" s="18">
        <v>0</v>
      </c>
      <c r="C59" s="18">
        <v>11532</v>
      </c>
      <c r="D59" s="19">
        <v>14127</v>
      </c>
      <c r="E59" s="27" t="s">
        <v>172</v>
      </c>
      <c r="F59" s="27">
        <v>0.13895256611000895</v>
      </c>
      <c r="G59" s="28">
        <v>0.17922351952517629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13393</v>
      </c>
      <c r="C61" s="18">
        <v>6673</v>
      </c>
      <c r="D61" s="19">
        <v>0</v>
      </c>
      <c r="E61" s="27">
        <v>0.1741724823863802</v>
      </c>
      <c r="F61" s="27">
        <v>8.0405001183844055E-2</v>
      </c>
      <c r="G61" s="28" t="s">
        <v>172</v>
      </c>
    </row>
    <row r="62" spans="1:7">
      <c r="A62" s="17" t="s">
        <v>177</v>
      </c>
      <c r="B62" s="18">
        <v>1563</v>
      </c>
      <c r="C62" s="18">
        <v>0</v>
      </c>
      <c r="D62" s="19">
        <v>0</v>
      </c>
      <c r="E62" s="27">
        <v>2.0326408569395372E-2</v>
      </c>
      <c r="F62" s="27" t="s">
        <v>172</v>
      </c>
      <c r="G62" s="28" t="s">
        <v>172</v>
      </c>
    </row>
    <row r="63" spans="1:7">
      <c r="A63" s="17" t="s">
        <v>178</v>
      </c>
      <c r="B63" s="18">
        <v>33318</v>
      </c>
      <c r="C63" s="18">
        <v>41450</v>
      </c>
      <c r="D63" s="19">
        <v>49214</v>
      </c>
      <c r="E63" s="27">
        <v>0.43329192624127644</v>
      </c>
      <c r="F63" s="27">
        <v>0.49944362341830301</v>
      </c>
      <c r="G63" s="28">
        <v>0.62435805832179703</v>
      </c>
    </row>
    <row r="64" spans="1:7">
      <c r="A64" s="17" t="s">
        <v>179</v>
      </c>
      <c r="B64" s="18">
        <v>63191</v>
      </c>
      <c r="C64" s="18">
        <v>67115</v>
      </c>
      <c r="D64" s="19">
        <v>72245</v>
      </c>
      <c r="E64" s="27">
        <v>0.82178252329409018</v>
      </c>
      <c r="F64" s="27">
        <v>0.80868899362411117</v>
      </c>
      <c r="G64" s="28">
        <v>0.91654301465961363</v>
      </c>
    </row>
    <row r="65" spans="1:7">
      <c r="A65" s="17" t="s">
        <v>180</v>
      </c>
      <c r="B65" s="18">
        <v>2278</v>
      </c>
      <c r="C65" s="18">
        <v>53051</v>
      </c>
      <c r="D65" s="19">
        <v>29496</v>
      </c>
      <c r="E65" s="27">
        <v>2.9624797646246103E-2</v>
      </c>
      <c r="F65" s="27">
        <v>0.63922759145873087</v>
      </c>
      <c r="G65" s="28">
        <v>0.37420378933351739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172</v>
      </c>
      <c r="F67" s="27" t="s">
        <v>172</v>
      </c>
      <c r="G67" s="28" t="s">
        <v>172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91672</v>
      </c>
      <c r="D70" s="19">
        <v>96283</v>
      </c>
      <c r="E70" s="27" t="s">
        <v>172</v>
      </c>
      <c r="F70" s="27">
        <v>1.1045837357298594</v>
      </c>
      <c r="G70" s="28">
        <v>1.221503371589336</v>
      </c>
    </row>
    <row r="71" spans="1:7">
      <c r="A71" s="17" t="s">
        <v>186</v>
      </c>
      <c r="B71" s="18">
        <v>0</v>
      </c>
      <c r="C71" s="18">
        <v>0</v>
      </c>
      <c r="D71" s="19">
        <v>156202</v>
      </c>
      <c r="E71" s="27" t="s">
        <v>172</v>
      </c>
      <c r="F71" s="27" t="s">
        <v>172</v>
      </c>
      <c r="G71" s="28">
        <v>1.9816714232938053</v>
      </c>
    </row>
    <row r="72" spans="1:7" ht="13.5" thickBot="1">
      <c r="A72" s="20" t="s">
        <v>5</v>
      </c>
      <c r="B72" s="21">
        <v>7689504</v>
      </c>
      <c r="C72" s="21">
        <v>8299235</v>
      </c>
      <c r="D72" s="22">
        <v>7882336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139">
        <v>14</v>
      </c>
      <c r="G74" s="25" t="s">
        <v>156</v>
      </c>
    </row>
    <row r="75" spans="1:7" ht="12.75" customHeight="1">
      <c r="A75" s="140"/>
      <c r="G75" s="25" t="s">
        <v>157</v>
      </c>
    </row>
    <row r="76" spans="1:7" ht="12.75" customHeight="1"/>
    <row r="77" spans="1:7" ht="12.75" customHeight="1"/>
    <row r="80" spans="1:7" ht="12.75" customHeight="1"/>
    <row r="81" ht="12.75" customHeight="1"/>
  </sheetData>
  <mergeCells count="1">
    <mergeCell ref="A74:A75"/>
  </mergeCells>
  <phoneticPr fontId="0" type="noConversion"/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6" t="s">
        <v>0</v>
      </c>
      <c r="B2" s="3"/>
      <c r="C2" s="3"/>
      <c r="D2" s="3"/>
      <c r="E2" s="3"/>
      <c r="F2" s="3"/>
    </row>
    <row r="3" spans="1:7" ht="6" customHeight="1">
      <c r="A3" s="72"/>
      <c r="B3" s="3"/>
      <c r="C3" s="3"/>
      <c r="D3" s="3"/>
      <c r="E3" s="3"/>
      <c r="F3" s="3"/>
    </row>
    <row r="4" spans="1:7" ht="16.5" thickBot="1">
      <c r="A4" s="5" t="s">
        <v>99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166488</v>
      </c>
      <c r="C7" s="18">
        <v>173421</v>
      </c>
      <c r="D7" s="19">
        <v>151742</v>
      </c>
      <c r="E7" s="27">
        <v>13.635503677756311</v>
      </c>
      <c r="F7" s="27">
        <v>14.525856075746432</v>
      </c>
      <c r="G7" s="28">
        <v>12.486535636846892</v>
      </c>
    </row>
    <row r="8" spans="1:7">
      <c r="A8" s="17" t="s">
        <v>159</v>
      </c>
      <c r="B8" s="18">
        <v>0</v>
      </c>
      <c r="C8" s="18">
        <v>0</v>
      </c>
      <c r="D8" s="19">
        <v>0</v>
      </c>
      <c r="E8" s="27" t="s">
        <v>172</v>
      </c>
      <c r="F8" s="27" t="s">
        <v>172</v>
      </c>
      <c r="G8" s="28" t="s">
        <v>172</v>
      </c>
    </row>
    <row r="9" spans="1:7">
      <c r="A9" s="17" t="s">
        <v>94</v>
      </c>
      <c r="B9" s="18">
        <v>877909</v>
      </c>
      <c r="C9" s="18">
        <v>822176</v>
      </c>
      <c r="D9" s="19">
        <v>848886</v>
      </c>
      <c r="E9" s="27">
        <v>71.901466761780824</v>
      </c>
      <c r="F9" s="27">
        <v>68.865998033299888</v>
      </c>
      <c r="G9" s="28">
        <v>69.853074894362862</v>
      </c>
    </row>
    <row r="10" spans="1:7">
      <c r="A10" s="17" t="s">
        <v>96</v>
      </c>
      <c r="B10" s="18">
        <v>23650</v>
      </c>
      <c r="C10" s="18">
        <v>24374</v>
      </c>
      <c r="D10" s="19">
        <v>23470</v>
      </c>
      <c r="E10" s="27">
        <v>1.9369543869764592</v>
      </c>
      <c r="F10" s="27">
        <v>2.0415821382084265</v>
      </c>
      <c r="G10" s="28">
        <v>1.931297804146489</v>
      </c>
    </row>
    <row r="11" spans="1:7">
      <c r="A11" s="17" t="s">
        <v>160</v>
      </c>
      <c r="B11" s="18">
        <v>19835</v>
      </c>
      <c r="C11" s="18">
        <v>23962</v>
      </c>
      <c r="D11" s="19">
        <v>27981</v>
      </c>
      <c r="E11" s="27">
        <v>1.6245027596481214</v>
      </c>
      <c r="F11" s="27">
        <v>2.0070727494769147</v>
      </c>
      <c r="G11" s="28">
        <v>2.3024986731070691</v>
      </c>
    </row>
    <row r="12" spans="1:7">
      <c r="A12" s="17" t="s">
        <v>161</v>
      </c>
      <c r="B12" s="18">
        <v>0</v>
      </c>
      <c r="C12" s="18">
        <v>0</v>
      </c>
      <c r="D12" s="19">
        <v>0</v>
      </c>
      <c r="E12" s="27" t="s">
        <v>172</v>
      </c>
      <c r="F12" s="27" t="s">
        <v>172</v>
      </c>
      <c r="G12" s="28" t="s">
        <v>172</v>
      </c>
    </row>
    <row r="13" spans="1:7">
      <c r="A13" s="17" t="s">
        <v>162</v>
      </c>
      <c r="B13" s="18">
        <v>0</v>
      </c>
      <c r="C13" s="18">
        <v>0</v>
      </c>
      <c r="D13" s="19">
        <v>0</v>
      </c>
      <c r="E13" s="27" t="s">
        <v>172</v>
      </c>
      <c r="F13" s="27" t="s">
        <v>172</v>
      </c>
      <c r="G13" s="28" t="s">
        <v>172</v>
      </c>
    </row>
    <row r="14" spans="1:7">
      <c r="A14" s="17" t="s">
        <v>163</v>
      </c>
      <c r="B14" s="18">
        <v>0</v>
      </c>
      <c r="C14" s="18">
        <v>0</v>
      </c>
      <c r="D14" s="19">
        <v>0</v>
      </c>
      <c r="E14" s="27" t="s">
        <v>172</v>
      </c>
      <c r="F14" s="27" t="s">
        <v>172</v>
      </c>
      <c r="G14" s="28" t="s">
        <v>172</v>
      </c>
    </row>
    <row r="15" spans="1:7">
      <c r="A15" s="17" t="s">
        <v>164</v>
      </c>
      <c r="B15" s="18">
        <v>0</v>
      </c>
      <c r="C15" s="18">
        <v>0</v>
      </c>
      <c r="D15" s="19">
        <v>0</v>
      </c>
      <c r="E15" s="27" t="s">
        <v>172</v>
      </c>
      <c r="F15" s="27" t="s">
        <v>172</v>
      </c>
      <c r="G15" s="28" t="s">
        <v>172</v>
      </c>
    </row>
    <row r="16" spans="1:7">
      <c r="A16" s="17" t="s">
        <v>165</v>
      </c>
      <c r="B16" s="18">
        <v>0</v>
      </c>
      <c r="C16" s="18">
        <v>0</v>
      </c>
      <c r="D16" s="19">
        <v>0</v>
      </c>
      <c r="E16" s="27" t="s">
        <v>172</v>
      </c>
      <c r="F16" s="27" t="s">
        <v>172</v>
      </c>
      <c r="G16" s="28" t="s">
        <v>172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27" t="s">
        <v>172</v>
      </c>
      <c r="F18" s="27" t="s">
        <v>172</v>
      </c>
      <c r="G18" s="28" t="s">
        <v>172</v>
      </c>
    </row>
    <row r="19" spans="1:7">
      <c r="A19" s="17" t="s">
        <v>168</v>
      </c>
      <c r="B19" s="18">
        <v>127626</v>
      </c>
      <c r="C19" s="18">
        <v>138322</v>
      </c>
      <c r="D19" s="19">
        <v>145158</v>
      </c>
      <c r="E19" s="27">
        <v>10.452674020814275</v>
      </c>
      <c r="F19" s="27">
        <v>11.585940942039304</v>
      </c>
      <c r="G19" s="28">
        <v>11.944751881307884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0</v>
      </c>
      <c r="C21" s="18">
        <v>0</v>
      </c>
      <c r="D21" s="19">
        <v>0</v>
      </c>
      <c r="E21" s="27" t="s">
        <v>172</v>
      </c>
      <c r="F21" s="27" t="s">
        <v>172</v>
      </c>
      <c r="G21" s="28" t="s">
        <v>172</v>
      </c>
    </row>
    <row r="22" spans="1:7">
      <c r="A22" s="17" t="s">
        <v>171</v>
      </c>
      <c r="B22" s="18">
        <v>0</v>
      </c>
      <c r="C22" s="18">
        <v>0</v>
      </c>
      <c r="D22" s="19">
        <v>0</v>
      </c>
      <c r="E22" s="27" t="s">
        <v>172</v>
      </c>
      <c r="F22" s="27" t="s">
        <v>172</v>
      </c>
      <c r="G22" s="28" t="s">
        <v>172</v>
      </c>
    </row>
    <row r="23" spans="1:7">
      <c r="A23" s="17" t="s">
        <v>173</v>
      </c>
      <c r="B23" s="18">
        <v>0</v>
      </c>
      <c r="C23" s="18">
        <v>0</v>
      </c>
      <c r="D23" s="19">
        <v>0</v>
      </c>
      <c r="E23" s="27" t="s">
        <v>172</v>
      </c>
      <c r="F23" s="27" t="s">
        <v>172</v>
      </c>
      <c r="G23" s="28" t="s">
        <v>172</v>
      </c>
    </row>
    <row r="24" spans="1:7">
      <c r="A24" s="17" t="s">
        <v>174</v>
      </c>
      <c r="B24" s="18">
        <v>0</v>
      </c>
      <c r="C24" s="18">
        <v>0</v>
      </c>
      <c r="D24" s="19">
        <v>0</v>
      </c>
      <c r="E24" s="27" t="s">
        <v>172</v>
      </c>
      <c r="F24" s="27" t="s">
        <v>172</v>
      </c>
      <c r="G24" s="28" t="s">
        <v>172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0</v>
      </c>
      <c r="C26" s="18">
        <v>0</v>
      </c>
      <c r="D26" s="19">
        <v>0</v>
      </c>
      <c r="E26" s="27" t="s">
        <v>172</v>
      </c>
      <c r="F26" s="27" t="s">
        <v>172</v>
      </c>
      <c r="G26" s="28" t="s">
        <v>172</v>
      </c>
    </row>
    <row r="27" spans="1:7">
      <c r="A27" s="17" t="s">
        <v>177</v>
      </c>
      <c r="B27" s="18">
        <v>0</v>
      </c>
      <c r="C27" s="18">
        <v>0</v>
      </c>
      <c r="D27" s="19">
        <v>0</v>
      </c>
      <c r="E27" s="27" t="s">
        <v>172</v>
      </c>
      <c r="F27" s="27" t="s">
        <v>172</v>
      </c>
      <c r="G27" s="28" t="s">
        <v>172</v>
      </c>
    </row>
    <row r="28" spans="1:7">
      <c r="A28" s="17" t="s">
        <v>178</v>
      </c>
      <c r="B28" s="18">
        <v>3263</v>
      </c>
      <c r="C28" s="18">
        <v>4735</v>
      </c>
      <c r="D28" s="19">
        <v>5541</v>
      </c>
      <c r="E28" s="27">
        <v>0.26724237482892965</v>
      </c>
      <c r="F28" s="27">
        <v>0.39660668845560432</v>
      </c>
      <c r="G28" s="28">
        <v>0.45595744068068578</v>
      </c>
    </row>
    <row r="29" spans="1:7">
      <c r="A29" s="17" t="s">
        <v>179</v>
      </c>
      <c r="B29" s="18">
        <v>471</v>
      </c>
      <c r="C29" s="18">
        <v>454</v>
      </c>
      <c r="D29" s="19">
        <v>328</v>
      </c>
      <c r="E29" s="27">
        <v>3.8575286100038575E-2</v>
      </c>
      <c r="F29" s="27">
        <v>3.8027336126471883E-2</v>
      </c>
      <c r="G29" s="28">
        <v>2.6990442256499717E-2</v>
      </c>
    </row>
    <row r="30" spans="1:7">
      <c r="A30" s="17" t="s">
        <v>180</v>
      </c>
      <c r="B30" s="18">
        <v>1747</v>
      </c>
      <c r="C30" s="18">
        <v>6434</v>
      </c>
      <c r="D30" s="19">
        <v>9115</v>
      </c>
      <c r="E30" s="27">
        <v>0.14308073209504754</v>
      </c>
      <c r="F30" s="27">
        <v>0.53891603664696053</v>
      </c>
      <c r="G30" s="28">
        <v>0.75005451575608206</v>
      </c>
    </row>
    <row r="31" spans="1:7">
      <c r="A31" s="17" t="s">
        <v>181</v>
      </c>
      <c r="B31" s="18">
        <v>0</v>
      </c>
      <c r="C31" s="18">
        <v>0</v>
      </c>
      <c r="D31" s="19">
        <v>3024</v>
      </c>
      <c r="E31" s="27" t="s">
        <v>172</v>
      </c>
      <c r="F31" s="27" t="s">
        <v>172</v>
      </c>
      <c r="G31" s="28">
        <v>0.248838711535534</v>
      </c>
    </row>
    <row r="32" spans="1:7">
      <c r="A32" s="17" t="s">
        <v>182</v>
      </c>
      <c r="B32" s="18">
        <v>0</v>
      </c>
      <c r="C32" s="18">
        <v>0</v>
      </c>
      <c r="D32" s="19">
        <v>0</v>
      </c>
      <c r="E32" s="27" t="s">
        <v>172</v>
      </c>
      <c r="F32" s="27" t="s">
        <v>172</v>
      </c>
      <c r="G32" s="28" t="s">
        <v>172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0</v>
      </c>
      <c r="D35" s="19">
        <v>0</v>
      </c>
      <c r="E35" s="27" t="s">
        <v>172</v>
      </c>
      <c r="F35" s="27" t="s">
        <v>172</v>
      </c>
      <c r="G35" s="28" t="s">
        <v>172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77">
        <v>1220989</v>
      </c>
      <c r="C37" s="77">
        <v>1193878</v>
      </c>
      <c r="D37" s="78">
        <v>1215245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100</v>
      </c>
      <c r="B39" s="6"/>
      <c r="C39" s="6"/>
      <c r="D39" s="6"/>
      <c r="E39" s="6"/>
      <c r="F39" s="6"/>
    </row>
    <row r="40" spans="1:7">
      <c r="A40" s="7"/>
      <c r="B40" s="98"/>
      <c r="C40" s="97" t="s">
        <v>41</v>
      </c>
      <c r="D40" s="99"/>
      <c r="E40" s="11"/>
      <c r="F40" s="9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87173</v>
      </c>
      <c r="C42" s="18">
        <v>89554</v>
      </c>
      <c r="D42" s="19">
        <v>95072</v>
      </c>
      <c r="E42" s="27">
        <v>10.367888601067081</v>
      </c>
      <c r="F42" s="27">
        <v>10.400702408023804</v>
      </c>
      <c r="G42" s="28">
        <v>10.684552173053063</v>
      </c>
    </row>
    <row r="43" spans="1:7">
      <c r="A43" s="17" t="s">
        <v>159</v>
      </c>
      <c r="B43" s="18">
        <v>0</v>
      </c>
      <c r="C43" s="18">
        <v>0</v>
      </c>
      <c r="D43" s="19">
        <v>0</v>
      </c>
      <c r="E43" s="27" t="s">
        <v>172</v>
      </c>
      <c r="F43" s="27" t="s">
        <v>172</v>
      </c>
      <c r="G43" s="28" t="s">
        <v>172</v>
      </c>
    </row>
    <row r="44" spans="1:7">
      <c r="A44" s="17" t="s">
        <v>94</v>
      </c>
      <c r="B44" s="18">
        <v>614855</v>
      </c>
      <c r="C44" s="18">
        <v>628611</v>
      </c>
      <c r="D44" s="19">
        <v>643676</v>
      </c>
      <c r="E44" s="27">
        <v>73.12755263452101</v>
      </c>
      <c r="F44" s="27">
        <v>73.006185557431849</v>
      </c>
      <c r="G44" s="28">
        <v>72.338751730710442</v>
      </c>
    </row>
    <row r="45" spans="1:7">
      <c r="A45" s="17" t="s">
        <v>96</v>
      </c>
      <c r="B45" s="18">
        <v>13600</v>
      </c>
      <c r="C45" s="18">
        <v>12829</v>
      </c>
      <c r="D45" s="19">
        <v>11993</v>
      </c>
      <c r="E45" s="27">
        <v>1.6175109836131865</v>
      </c>
      <c r="F45" s="27">
        <v>1.4899458560481651</v>
      </c>
      <c r="G45" s="28">
        <v>1.3478188553036161</v>
      </c>
    </row>
    <row r="46" spans="1:7">
      <c r="A46" s="17" t="s">
        <v>160</v>
      </c>
      <c r="B46" s="18">
        <v>16133</v>
      </c>
      <c r="C46" s="18">
        <v>19044</v>
      </c>
      <c r="D46" s="19">
        <v>21522</v>
      </c>
      <c r="E46" s="27">
        <v>1.9187724043111425</v>
      </c>
      <c r="F46" s="27">
        <v>2.2117490749537185</v>
      </c>
      <c r="G46" s="28">
        <v>2.4187240393433189</v>
      </c>
    </row>
    <row r="47" spans="1:7">
      <c r="A47" s="17" t="s">
        <v>161</v>
      </c>
      <c r="B47" s="18">
        <v>0</v>
      </c>
      <c r="C47" s="18">
        <v>0</v>
      </c>
      <c r="D47" s="19">
        <v>0</v>
      </c>
      <c r="E47" s="27" t="s">
        <v>172</v>
      </c>
      <c r="F47" s="27" t="s">
        <v>172</v>
      </c>
      <c r="G47" s="28" t="s">
        <v>172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172</v>
      </c>
      <c r="F48" s="27" t="s">
        <v>172</v>
      </c>
      <c r="G48" s="28" t="s">
        <v>172</v>
      </c>
    </row>
    <row r="49" spans="1:7">
      <c r="A49" s="17" t="s">
        <v>163</v>
      </c>
      <c r="B49" s="18">
        <v>0</v>
      </c>
      <c r="C49" s="18">
        <v>0</v>
      </c>
      <c r="D49" s="19">
        <v>0</v>
      </c>
      <c r="E49" s="27" t="s">
        <v>172</v>
      </c>
      <c r="F49" s="27" t="s">
        <v>172</v>
      </c>
      <c r="G49" s="28" t="s">
        <v>172</v>
      </c>
    </row>
    <row r="50" spans="1:7">
      <c r="A50" s="17" t="s">
        <v>164</v>
      </c>
      <c r="B50" s="18">
        <v>0</v>
      </c>
      <c r="C50" s="18">
        <v>0</v>
      </c>
      <c r="D50" s="19">
        <v>0</v>
      </c>
      <c r="E50" s="27" t="s">
        <v>172</v>
      </c>
      <c r="F50" s="27" t="s">
        <v>172</v>
      </c>
      <c r="G50" s="28" t="s">
        <v>172</v>
      </c>
    </row>
    <row r="51" spans="1:7">
      <c r="A51" s="17" t="s">
        <v>165</v>
      </c>
      <c r="B51" s="18">
        <v>0</v>
      </c>
      <c r="C51" s="18">
        <v>0</v>
      </c>
      <c r="D51" s="19">
        <v>0</v>
      </c>
      <c r="E51" s="27" t="s">
        <v>172</v>
      </c>
      <c r="F51" s="27" t="s">
        <v>172</v>
      </c>
      <c r="G51" s="28" t="s">
        <v>172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172</v>
      </c>
      <c r="F53" s="27" t="s">
        <v>172</v>
      </c>
      <c r="G53" s="28" t="s">
        <v>172</v>
      </c>
    </row>
    <row r="54" spans="1:7">
      <c r="A54" s="17" t="s">
        <v>168</v>
      </c>
      <c r="B54" s="18">
        <v>103380</v>
      </c>
      <c r="C54" s="18">
        <v>100487</v>
      </c>
      <c r="D54" s="19">
        <v>104023</v>
      </c>
      <c r="E54" s="27">
        <v>12.295462168083178</v>
      </c>
      <c r="F54" s="27">
        <v>11.670448923276325</v>
      </c>
      <c r="G54" s="28">
        <v>11.690499523492708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0</v>
      </c>
      <c r="C56" s="18">
        <v>0</v>
      </c>
      <c r="D56" s="19">
        <v>0</v>
      </c>
      <c r="E56" s="27" t="s">
        <v>172</v>
      </c>
      <c r="F56" s="27" t="s">
        <v>172</v>
      </c>
      <c r="G56" s="28" t="s">
        <v>172</v>
      </c>
    </row>
    <row r="57" spans="1:7">
      <c r="A57" s="17" t="s">
        <v>171</v>
      </c>
      <c r="B57" s="18">
        <v>0</v>
      </c>
      <c r="C57" s="18">
        <v>0</v>
      </c>
      <c r="D57" s="19">
        <v>0</v>
      </c>
      <c r="E57" s="27" t="s">
        <v>172</v>
      </c>
      <c r="F57" s="27" t="s">
        <v>172</v>
      </c>
      <c r="G57" s="28" t="s">
        <v>172</v>
      </c>
    </row>
    <row r="58" spans="1:7">
      <c r="A58" s="17" t="s">
        <v>173</v>
      </c>
      <c r="B58" s="18">
        <v>0</v>
      </c>
      <c r="C58" s="18">
        <v>0</v>
      </c>
      <c r="D58" s="19">
        <v>0</v>
      </c>
      <c r="E58" s="27" t="s">
        <v>172</v>
      </c>
      <c r="F58" s="27" t="s">
        <v>172</v>
      </c>
      <c r="G58" s="28" t="s">
        <v>172</v>
      </c>
    </row>
    <row r="59" spans="1:7">
      <c r="A59" s="17" t="s">
        <v>174</v>
      </c>
      <c r="B59" s="18">
        <v>0</v>
      </c>
      <c r="C59" s="18">
        <v>0</v>
      </c>
      <c r="D59" s="19">
        <v>0</v>
      </c>
      <c r="E59" s="27" t="s">
        <v>172</v>
      </c>
      <c r="F59" s="27" t="s">
        <v>172</v>
      </c>
      <c r="G59" s="28" t="s">
        <v>172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172</v>
      </c>
      <c r="F61" s="27" t="s">
        <v>172</v>
      </c>
      <c r="G61" s="28" t="s">
        <v>172</v>
      </c>
    </row>
    <row r="62" spans="1:7">
      <c r="A62" s="17" t="s">
        <v>177</v>
      </c>
      <c r="B62" s="18">
        <v>0</v>
      </c>
      <c r="C62" s="18">
        <v>0</v>
      </c>
      <c r="D62" s="19">
        <v>0</v>
      </c>
      <c r="E62" s="27" t="s">
        <v>172</v>
      </c>
      <c r="F62" s="27" t="s">
        <v>172</v>
      </c>
      <c r="G62" s="28" t="s">
        <v>172</v>
      </c>
    </row>
    <row r="63" spans="1:7">
      <c r="A63" s="17" t="s">
        <v>178</v>
      </c>
      <c r="B63" s="18">
        <v>2755</v>
      </c>
      <c r="C63" s="18">
        <v>3979</v>
      </c>
      <c r="D63" s="19">
        <v>4527</v>
      </c>
      <c r="E63" s="27">
        <v>0.32766490881281829</v>
      </c>
      <c r="F63" s="27">
        <v>0.46211665454950884</v>
      </c>
      <c r="G63" s="28">
        <v>0.5087614406703469</v>
      </c>
    </row>
    <row r="64" spans="1:7">
      <c r="A64" s="17" t="s">
        <v>179</v>
      </c>
      <c r="B64" s="18">
        <v>624</v>
      </c>
      <c r="C64" s="18">
        <v>628</v>
      </c>
      <c r="D64" s="19">
        <v>365</v>
      </c>
      <c r="E64" s="27">
        <v>7.4215209836369728E-2</v>
      </c>
      <c r="F64" s="27">
        <v>7.2935224693915945E-2</v>
      </c>
      <c r="G64" s="28">
        <v>4.1020085231870243E-2</v>
      </c>
    </row>
    <row r="65" spans="1:7">
      <c r="A65" s="17" t="s">
        <v>180</v>
      </c>
      <c r="B65" s="18">
        <v>2278</v>
      </c>
      <c r="C65" s="18">
        <v>5906</v>
      </c>
      <c r="D65" s="19">
        <v>8630</v>
      </c>
      <c r="E65" s="27">
        <v>0.27093308975520874</v>
      </c>
      <c r="F65" s="27">
        <v>0.68591630102271905</v>
      </c>
      <c r="G65" s="28">
        <v>0.96987215219463074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172</v>
      </c>
      <c r="F67" s="27" t="s">
        <v>172</v>
      </c>
      <c r="G67" s="28" t="s">
        <v>172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172</v>
      </c>
      <c r="F70" s="27" t="s">
        <v>172</v>
      </c>
      <c r="G70" s="28" t="s">
        <v>172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77">
        <v>840798</v>
      </c>
      <c r="C72" s="77">
        <v>861038</v>
      </c>
      <c r="D72" s="78">
        <v>889808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26" t="s">
        <v>156</v>
      </c>
      <c r="F74" s="25"/>
      <c r="G74" s="138">
        <v>15</v>
      </c>
    </row>
    <row r="75" spans="1:7" ht="12.75" customHeight="1">
      <c r="A75" s="26" t="s">
        <v>157</v>
      </c>
      <c r="F75" s="25"/>
      <c r="G75" s="137"/>
    </row>
    <row r="76" spans="1:7" ht="12.75" customHeight="1"/>
    <row r="77" spans="1:7" ht="12.75" customHeight="1"/>
    <row r="80" spans="1:7" ht="12.75" customHeight="1"/>
    <row r="81" ht="12.75" customHeight="1"/>
  </sheetData>
  <mergeCells count="1">
    <mergeCell ref="G74:G75"/>
  </mergeCells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106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353798</v>
      </c>
      <c r="C7" s="18">
        <v>392644</v>
      </c>
      <c r="D7" s="19">
        <v>439988</v>
      </c>
      <c r="E7" s="27">
        <v>30.021145595742372</v>
      </c>
      <c r="F7" s="27">
        <v>31.281289734577008</v>
      </c>
      <c r="G7" s="28">
        <v>34.575383070330602</v>
      </c>
    </row>
    <row r="8" spans="1:7">
      <c r="A8" s="17" t="s">
        <v>159</v>
      </c>
      <c r="B8" s="18">
        <v>5257</v>
      </c>
      <c r="C8" s="18">
        <v>5952</v>
      </c>
      <c r="D8" s="19">
        <v>6635</v>
      </c>
      <c r="E8" s="27">
        <v>0.44607703377864666</v>
      </c>
      <c r="F8" s="27">
        <v>0.47418586938856155</v>
      </c>
      <c r="G8" s="28">
        <v>0.5213952804886578</v>
      </c>
    </row>
    <row r="9" spans="1:7">
      <c r="A9" s="17" t="s">
        <v>94</v>
      </c>
      <c r="B9" s="18">
        <v>271605</v>
      </c>
      <c r="C9" s="18">
        <v>246044</v>
      </c>
      <c r="D9" s="19">
        <v>259014</v>
      </c>
      <c r="E9" s="27">
        <v>23.046747719126753</v>
      </c>
      <c r="F9" s="27">
        <v>19.601913314489121</v>
      </c>
      <c r="G9" s="28">
        <v>20.353982996305835</v>
      </c>
    </row>
    <row r="10" spans="1:7">
      <c r="A10" s="17" t="s">
        <v>96</v>
      </c>
      <c r="B10" s="18">
        <v>135234</v>
      </c>
      <c r="C10" s="18">
        <v>130235</v>
      </c>
      <c r="D10" s="19">
        <v>126299</v>
      </c>
      <c r="E10" s="27">
        <v>11.47513440860215</v>
      </c>
      <c r="F10" s="27">
        <v>10.375604284243837</v>
      </c>
      <c r="G10" s="28">
        <v>9.9248986481442341</v>
      </c>
    </row>
    <row r="11" spans="1:7">
      <c r="A11" s="17" t="s">
        <v>160</v>
      </c>
      <c r="B11" s="18">
        <v>158980</v>
      </c>
      <c r="C11" s="18">
        <v>145916</v>
      </c>
      <c r="D11" s="19">
        <v>165329</v>
      </c>
      <c r="E11" s="27">
        <v>13.490075486043228</v>
      </c>
      <c r="F11" s="27">
        <v>11.624883285904124</v>
      </c>
      <c r="G11" s="28">
        <v>12.991975934877061</v>
      </c>
    </row>
    <row r="12" spans="1:7">
      <c r="A12" s="17" t="s">
        <v>161</v>
      </c>
      <c r="B12" s="18">
        <v>20072</v>
      </c>
      <c r="C12" s="18">
        <v>21926</v>
      </c>
      <c r="D12" s="19">
        <v>16324</v>
      </c>
      <c r="E12" s="27">
        <v>1.7031877918974694</v>
      </c>
      <c r="F12" s="27">
        <v>1.7468076902240592</v>
      </c>
      <c r="G12" s="28">
        <v>1.2827816968646344</v>
      </c>
    </row>
    <row r="13" spans="1:7">
      <c r="A13" s="17" t="s">
        <v>162</v>
      </c>
      <c r="B13" s="18">
        <v>24677</v>
      </c>
      <c r="C13" s="18">
        <v>25672</v>
      </c>
      <c r="D13" s="19">
        <v>30764</v>
      </c>
      <c r="E13" s="27">
        <v>2.0939400727707178</v>
      </c>
      <c r="F13" s="27">
        <v>2.0452452350374921</v>
      </c>
      <c r="G13" s="28">
        <v>2.4175138521406283</v>
      </c>
    </row>
    <row r="14" spans="1:7">
      <c r="A14" s="17" t="s">
        <v>163</v>
      </c>
      <c r="B14" s="18">
        <v>16404</v>
      </c>
      <c r="C14" s="18">
        <v>33890</v>
      </c>
      <c r="D14" s="19">
        <v>35221</v>
      </c>
      <c r="E14" s="27">
        <v>1.3919436298468557</v>
      </c>
      <c r="F14" s="27">
        <v>2.6999595284909863</v>
      </c>
      <c r="G14" s="28">
        <v>2.7677563186271312</v>
      </c>
    </row>
    <row r="15" spans="1:7">
      <c r="A15" s="17" t="s">
        <v>164</v>
      </c>
      <c r="B15" s="18">
        <v>8562</v>
      </c>
      <c r="C15" s="18">
        <v>8317</v>
      </c>
      <c r="D15" s="19">
        <v>7457</v>
      </c>
      <c r="E15" s="27">
        <v>0.72651922450309547</v>
      </c>
      <c r="F15" s="27">
        <v>0.66260145761167111</v>
      </c>
      <c r="G15" s="28">
        <v>0.58599014417542139</v>
      </c>
    </row>
    <row r="16" spans="1:7">
      <c r="A16" s="17" t="s">
        <v>165</v>
      </c>
      <c r="B16" s="18">
        <v>68240</v>
      </c>
      <c r="C16" s="18">
        <v>69721</v>
      </c>
      <c r="D16" s="19">
        <v>77166</v>
      </c>
      <c r="E16" s="27">
        <v>5.7904311936570005</v>
      </c>
      <c r="F16" s="27">
        <v>5.5545552754771332</v>
      </c>
      <c r="G16" s="28">
        <v>6.0639017655143581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13748</v>
      </c>
      <c r="E18" s="27" t="s">
        <v>172</v>
      </c>
      <c r="F18" s="27" t="s">
        <v>172</v>
      </c>
      <c r="G18" s="28">
        <v>1.0803530242890833</v>
      </c>
    </row>
    <row r="19" spans="1:7">
      <c r="A19" s="17" t="s">
        <v>168</v>
      </c>
      <c r="B19" s="18">
        <v>24621</v>
      </c>
      <c r="C19" s="18">
        <v>26575</v>
      </c>
      <c r="D19" s="19">
        <v>27137</v>
      </c>
      <c r="E19" s="27">
        <v>2.0891882535027695</v>
      </c>
      <c r="F19" s="27">
        <v>2.1171857323590428</v>
      </c>
      <c r="G19" s="28">
        <v>2.1324949098147261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7945</v>
      </c>
      <c r="C21" s="18">
        <v>7492</v>
      </c>
      <c r="D21" s="19">
        <v>7379</v>
      </c>
      <c r="E21" s="27">
        <v>0.67416435864016511</v>
      </c>
      <c r="F21" s="27">
        <v>0.59687508962686542</v>
      </c>
      <c r="G21" s="28">
        <v>0.57986070455550953</v>
      </c>
    </row>
    <row r="22" spans="1:7">
      <c r="A22" s="17" t="s">
        <v>171</v>
      </c>
      <c r="B22" s="18">
        <v>0</v>
      </c>
      <c r="C22" s="18">
        <v>71971</v>
      </c>
      <c r="D22" s="19">
        <v>2587</v>
      </c>
      <c r="E22" s="27" t="s">
        <v>172</v>
      </c>
      <c r="F22" s="27">
        <v>5.7338090063447851</v>
      </c>
      <c r="G22" s="28">
        <v>0.20329308072707727</v>
      </c>
    </row>
    <row r="23" spans="1:7">
      <c r="A23" s="17" t="s">
        <v>173</v>
      </c>
      <c r="B23" s="18">
        <v>0</v>
      </c>
      <c r="C23" s="18">
        <v>5788</v>
      </c>
      <c r="D23" s="19">
        <v>6818</v>
      </c>
      <c r="E23" s="27" t="s">
        <v>172</v>
      </c>
      <c r="F23" s="27">
        <v>0.46112026411643048</v>
      </c>
      <c r="G23" s="28">
        <v>0.53577588882768179</v>
      </c>
    </row>
    <row r="24" spans="1:7">
      <c r="A24" s="17" t="s">
        <v>174</v>
      </c>
      <c r="B24" s="18">
        <v>0</v>
      </c>
      <c r="C24" s="18">
        <v>5032</v>
      </c>
      <c r="D24" s="19">
        <v>5046</v>
      </c>
      <c r="E24" s="27" t="s">
        <v>172</v>
      </c>
      <c r="F24" s="27">
        <v>0.40089101054489945</v>
      </c>
      <c r="G24" s="28">
        <v>0.39652759387276071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4828</v>
      </c>
      <c r="C26" s="18">
        <v>2554</v>
      </c>
      <c r="D26" s="19">
        <v>0</v>
      </c>
      <c r="E26" s="27">
        <v>0.40967470402954276</v>
      </c>
      <c r="F26" s="27">
        <v>0.2034729016159923</v>
      </c>
      <c r="G26" s="28" t="s">
        <v>172</v>
      </c>
    </row>
    <row r="27" spans="1:7">
      <c r="A27" s="17" t="s">
        <v>177</v>
      </c>
      <c r="B27" s="18">
        <v>61353</v>
      </c>
      <c r="C27" s="18">
        <v>31246</v>
      </c>
      <c r="D27" s="19">
        <v>23740</v>
      </c>
      <c r="E27" s="27">
        <v>5.2060422776148583</v>
      </c>
      <c r="F27" s="27">
        <v>2.4893164776402879</v>
      </c>
      <c r="G27" s="28">
        <v>1.8655499561116407</v>
      </c>
    </row>
    <row r="28" spans="1:7">
      <c r="A28" s="17" t="s">
        <v>178</v>
      </c>
      <c r="B28" s="18">
        <v>7855</v>
      </c>
      <c r="C28" s="18">
        <v>9370</v>
      </c>
      <c r="D28" s="19">
        <v>10645</v>
      </c>
      <c r="E28" s="27">
        <v>0.66652750624524815</v>
      </c>
      <c r="F28" s="27">
        <v>0.74649220365773217</v>
      </c>
      <c r="G28" s="28">
        <v>0.83651134299951202</v>
      </c>
    </row>
    <row r="29" spans="1:7">
      <c r="A29" s="17" t="s">
        <v>179</v>
      </c>
      <c r="B29" s="18">
        <v>2972</v>
      </c>
      <c r="C29" s="18">
        <v>4052</v>
      </c>
      <c r="D29" s="19">
        <v>7613</v>
      </c>
      <c r="E29" s="27">
        <v>0.25218583686325624</v>
      </c>
      <c r="F29" s="27">
        <v>0.32281605221143334</v>
      </c>
      <c r="G29" s="28">
        <v>0.59824902341524522</v>
      </c>
    </row>
    <row r="30" spans="1:7">
      <c r="A30" s="17" t="s">
        <v>180</v>
      </c>
      <c r="B30" s="18">
        <v>6093</v>
      </c>
      <c r="C30" s="18">
        <v>10563</v>
      </c>
      <c r="D30" s="19">
        <v>2781</v>
      </c>
      <c r="E30" s="27">
        <v>0.51701490713587483</v>
      </c>
      <c r="F30" s="27">
        <v>0.84153651518000261</v>
      </c>
      <c r="G30" s="28">
        <v>0.21853809721762732</v>
      </c>
    </row>
    <row r="31" spans="1:7">
      <c r="A31" s="17" t="s">
        <v>181</v>
      </c>
      <c r="B31" s="18">
        <v>0</v>
      </c>
      <c r="C31" s="18">
        <v>0</v>
      </c>
      <c r="D31" s="19">
        <v>274</v>
      </c>
      <c r="E31" s="27" t="s">
        <v>172</v>
      </c>
      <c r="F31" s="27" t="s">
        <v>172</v>
      </c>
      <c r="G31" s="28">
        <v>2.1531621228921209E-2</v>
      </c>
    </row>
    <row r="32" spans="1:7">
      <c r="A32" s="17" t="s">
        <v>182</v>
      </c>
      <c r="B32" s="18">
        <v>0</v>
      </c>
      <c r="C32" s="18">
        <v>0</v>
      </c>
      <c r="D32" s="19">
        <v>95</v>
      </c>
      <c r="E32" s="27" t="s">
        <v>172</v>
      </c>
      <c r="F32" s="27" t="s">
        <v>172</v>
      </c>
      <c r="G32" s="28">
        <v>7.4653431268157482E-3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244</v>
      </c>
      <c r="D35" s="19">
        <v>487</v>
      </c>
      <c r="E35" s="27" t="s">
        <v>172</v>
      </c>
      <c r="F35" s="27">
        <v>1.9439071258536462E-2</v>
      </c>
      <c r="G35" s="28">
        <v>3.8269706344834412E-2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1178496</v>
      </c>
      <c r="C37" s="21">
        <v>1255204</v>
      </c>
      <c r="D37" s="22">
        <v>1272547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107</v>
      </c>
      <c r="B39" s="6"/>
      <c r="C39" s="6"/>
      <c r="D39" s="6"/>
      <c r="E39" s="6"/>
      <c r="F39" s="6"/>
    </row>
    <row r="40" spans="1:7">
      <c r="A40" s="7"/>
      <c r="B40" s="98"/>
      <c r="C40" s="97" t="s">
        <v>42</v>
      </c>
      <c r="D40" s="99"/>
      <c r="E40" s="11"/>
      <c r="F40" s="9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797762</v>
      </c>
      <c r="C42" s="18">
        <v>806425</v>
      </c>
      <c r="D42" s="19">
        <v>394611</v>
      </c>
      <c r="E42" s="27">
        <v>19.883202429764314</v>
      </c>
      <c r="F42" s="27">
        <v>22.436393239020308</v>
      </c>
      <c r="G42" s="28">
        <v>9.1046035800905916</v>
      </c>
    </row>
    <row r="43" spans="1:7">
      <c r="A43" s="17" t="s">
        <v>159</v>
      </c>
      <c r="B43" s="18">
        <v>7318</v>
      </c>
      <c r="C43" s="18">
        <v>8864</v>
      </c>
      <c r="D43" s="19">
        <v>10101</v>
      </c>
      <c r="E43" s="27">
        <v>0.18239183538576073</v>
      </c>
      <c r="F43" s="27">
        <v>0.24661461347388289</v>
      </c>
      <c r="G43" s="28">
        <v>0.23305381948930734</v>
      </c>
    </row>
    <row r="44" spans="1:7">
      <c r="A44" s="17" t="s">
        <v>94</v>
      </c>
      <c r="B44" s="18">
        <v>880268</v>
      </c>
      <c r="C44" s="18">
        <v>827179</v>
      </c>
      <c r="D44" s="19">
        <v>1024508</v>
      </c>
      <c r="E44" s="27">
        <v>21.939559463152886</v>
      </c>
      <c r="F44" s="27">
        <v>23.0138119763891</v>
      </c>
      <c r="G44" s="28">
        <v>23.637808385046164</v>
      </c>
    </row>
    <row r="45" spans="1:7">
      <c r="A45" s="17" t="s">
        <v>96</v>
      </c>
      <c r="B45" s="18">
        <v>371382</v>
      </c>
      <c r="C45" s="18">
        <v>354092</v>
      </c>
      <c r="D45" s="19">
        <v>482819</v>
      </c>
      <c r="E45" s="27">
        <v>9.2562236416007906</v>
      </c>
      <c r="F45" s="27">
        <v>9.8515638215471721</v>
      </c>
      <c r="G45" s="28">
        <v>11.139769534898315</v>
      </c>
    </row>
    <row r="46" spans="1:7">
      <c r="A46" s="17" t="s">
        <v>160</v>
      </c>
      <c r="B46" s="18">
        <v>618979</v>
      </c>
      <c r="C46" s="18">
        <v>602837</v>
      </c>
      <c r="D46" s="19">
        <v>617862</v>
      </c>
      <c r="E46" s="27">
        <v>15.42726371621246</v>
      </c>
      <c r="F46" s="27">
        <v>16.772158590112266</v>
      </c>
      <c r="G46" s="28">
        <v>14.255529058241997</v>
      </c>
    </row>
    <row r="47" spans="1:7">
      <c r="A47" s="17" t="s">
        <v>161</v>
      </c>
      <c r="B47" s="18">
        <v>22594</v>
      </c>
      <c r="C47" s="18">
        <v>22458</v>
      </c>
      <c r="D47" s="19">
        <v>16245</v>
      </c>
      <c r="E47" s="27">
        <v>0.56312669154220796</v>
      </c>
      <c r="F47" s="27">
        <v>0.62482750331638781</v>
      </c>
      <c r="G47" s="28">
        <v>0.37481034527312124</v>
      </c>
    </row>
    <row r="48" spans="1:7">
      <c r="A48" s="17" t="s">
        <v>162</v>
      </c>
      <c r="B48" s="18">
        <v>95598</v>
      </c>
      <c r="C48" s="18">
        <v>105040</v>
      </c>
      <c r="D48" s="19">
        <v>122070</v>
      </c>
      <c r="E48" s="27">
        <v>2.3826584694189608</v>
      </c>
      <c r="F48" s="27">
        <v>2.9224276849387025</v>
      </c>
      <c r="G48" s="28">
        <v>2.8164419112028263</v>
      </c>
    </row>
    <row r="49" spans="1:7">
      <c r="A49" s="17" t="s">
        <v>163</v>
      </c>
      <c r="B49" s="18">
        <v>28220</v>
      </c>
      <c r="C49" s="18">
        <v>88503</v>
      </c>
      <c r="D49" s="19">
        <v>357538</v>
      </c>
      <c r="E49" s="27">
        <v>0.7033475805665711</v>
      </c>
      <c r="F49" s="27">
        <v>2.4623345144719151</v>
      </c>
      <c r="G49" s="28">
        <v>8.2492423039865326</v>
      </c>
    </row>
    <row r="50" spans="1:7">
      <c r="A50" s="17" t="s">
        <v>164</v>
      </c>
      <c r="B50" s="18">
        <v>259788</v>
      </c>
      <c r="C50" s="18">
        <v>229639</v>
      </c>
      <c r="D50" s="19">
        <v>189906</v>
      </c>
      <c r="E50" s="27">
        <v>6.4748852324673418</v>
      </c>
      <c r="F50" s="27">
        <v>6.3890267625822421</v>
      </c>
      <c r="G50" s="28">
        <v>4.3815779273276307</v>
      </c>
    </row>
    <row r="51" spans="1:7">
      <c r="A51" s="17" t="s">
        <v>165</v>
      </c>
      <c r="B51" s="18">
        <v>158450</v>
      </c>
      <c r="C51" s="18">
        <v>197164</v>
      </c>
      <c r="D51" s="19">
        <v>176623</v>
      </c>
      <c r="E51" s="27">
        <v>3.9491645691273281</v>
      </c>
      <c r="F51" s="27">
        <v>5.4855058270492609</v>
      </c>
      <c r="G51" s="28">
        <v>4.0751078863142194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3409</v>
      </c>
      <c r="E53" s="27" t="s">
        <v>172</v>
      </c>
      <c r="F53" s="27" t="s">
        <v>172</v>
      </c>
      <c r="G53" s="28">
        <v>7.8653645246911069E-2</v>
      </c>
    </row>
    <row r="54" spans="1:7">
      <c r="A54" s="17" t="s">
        <v>168</v>
      </c>
      <c r="B54" s="18">
        <v>37943</v>
      </c>
      <c r="C54" s="18">
        <v>38258</v>
      </c>
      <c r="D54" s="19">
        <v>37519</v>
      </c>
      <c r="E54" s="27">
        <v>0.94568097978162324</v>
      </c>
      <c r="F54" s="27">
        <v>1.0644158260699246</v>
      </c>
      <c r="G54" s="28">
        <v>0.86565154474005768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0</v>
      </c>
      <c r="C56" s="18">
        <v>5344</v>
      </c>
      <c r="D56" s="19">
        <v>5621</v>
      </c>
      <c r="E56" s="27" t="s">
        <v>172</v>
      </c>
      <c r="F56" s="27">
        <v>0.14868101245537343</v>
      </c>
      <c r="G56" s="28">
        <v>0.12968968610527637</v>
      </c>
    </row>
    <row r="57" spans="1:7">
      <c r="A57" s="17" t="s">
        <v>171</v>
      </c>
      <c r="B57" s="18">
        <v>0</v>
      </c>
      <c r="C57" s="18">
        <v>482</v>
      </c>
      <c r="D57" s="19">
        <v>39</v>
      </c>
      <c r="E57" s="27" t="s">
        <v>172</v>
      </c>
      <c r="F57" s="27">
        <v>1.341022604855726E-2</v>
      </c>
      <c r="G57" s="28">
        <v>8.9982169686991255E-4</v>
      </c>
    </row>
    <row r="58" spans="1:7">
      <c r="A58" s="17" t="s">
        <v>173</v>
      </c>
      <c r="B58" s="18">
        <v>0</v>
      </c>
      <c r="C58" s="18">
        <v>51605</v>
      </c>
      <c r="D58" s="19">
        <v>151888</v>
      </c>
      <c r="E58" s="27" t="s">
        <v>172</v>
      </c>
      <c r="F58" s="27">
        <v>1.4357566706136875</v>
      </c>
      <c r="G58" s="28">
        <v>3.5044132793378791</v>
      </c>
    </row>
    <row r="59" spans="1:7">
      <c r="A59" s="17" t="s">
        <v>174</v>
      </c>
      <c r="B59" s="18">
        <v>0</v>
      </c>
      <c r="C59" s="18">
        <v>16559</v>
      </c>
      <c r="D59" s="19">
        <v>16150</v>
      </c>
      <c r="E59" s="27" t="s">
        <v>172</v>
      </c>
      <c r="F59" s="27">
        <v>0.46070525547315283</v>
      </c>
      <c r="G59" s="28">
        <v>0.37261847190895098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3575</v>
      </c>
      <c r="C61" s="18">
        <v>3782</v>
      </c>
      <c r="D61" s="19">
        <v>0</v>
      </c>
      <c r="E61" s="27">
        <v>8.9102324611108855E-2</v>
      </c>
      <c r="F61" s="27">
        <v>0.10522297700340986</v>
      </c>
      <c r="G61" s="28" t="s">
        <v>172</v>
      </c>
    </row>
    <row r="62" spans="1:7">
      <c r="A62" s="17" t="s">
        <v>177</v>
      </c>
      <c r="B62" s="18">
        <v>65322</v>
      </c>
      <c r="C62" s="18">
        <v>35797</v>
      </c>
      <c r="D62" s="19">
        <v>30481</v>
      </c>
      <c r="E62" s="27">
        <v>1.6280677058033155</v>
      </c>
      <c r="F62" s="27">
        <v>0.99594577149419961</v>
      </c>
      <c r="G62" s="28">
        <v>0.7032683369818411</v>
      </c>
    </row>
    <row r="63" spans="1:7">
      <c r="A63" s="17" t="s">
        <v>178</v>
      </c>
      <c r="B63" s="18">
        <v>21518</v>
      </c>
      <c r="C63" s="18">
        <v>25957</v>
      </c>
      <c r="D63" s="19">
        <v>29006</v>
      </c>
      <c r="E63" s="27">
        <v>0.53630876111380144</v>
      </c>
      <c r="F63" s="27">
        <v>0.72217684137427551</v>
      </c>
      <c r="G63" s="28">
        <v>0.66923661895919706</v>
      </c>
    </row>
    <row r="64" spans="1:7">
      <c r="A64" s="17" t="s">
        <v>179</v>
      </c>
      <c r="B64" s="18">
        <v>620822</v>
      </c>
      <c r="C64" s="18">
        <v>140668</v>
      </c>
      <c r="D64" s="19">
        <v>656824</v>
      </c>
      <c r="E64" s="27">
        <v>15.473198145375614</v>
      </c>
      <c r="F64" s="27">
        <v>3.9136715307021839</v>
      </c>
      <c r="G64" s="28">
        <v>15.154474005766241</v>
      </c>
    </row>
    <row r="65" spans="1:7">
      <c r="A65" s="17" t="s">
        <v>180</v>
      </c>
      <c r="B65" s="18">
        <v>22702</v>
      </c>
      <c r="C65" s="18">
        <v>32179</v>
      </c>
      <c r="D65" s="19">
        <v>9174</v>
      </c>
      <c r="E65" s="27">
        <v>0.56581845407591413</v>
      </c>
      <c r="F65" s="27">
        <v>0.8952856099927885</v>
      </c>
      <c r="G65" s="28">
        <v>0.21166574992524559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117</v>
      </c>
      <c r="E67" s="27" t="s">
        <v>172</v>
      </c>
      <c r="F67" s="27" t="s">
        <v>172</v>
      </c>
      <c r="G67" s="28">
        <v>2.6994650906097374E-3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1440</v>
      </c>
      <c r="D70" s="19">
        <v>1681</v>
      </c>
      <c r="E70" s="27" t="s">
        <v>172</v>
      </c>
      <c r="F70" s="27">
        <v>4.0063745871208409E-2</v>
      </c>
      <c r="G70" s="28">
        <v>3.8784622370213413E-2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21">
        <v>4012241</v>
      </c>
      <c r="C72" s="21">
        <v>3594272</v>
      </c>
      <c r="D72" s="22">
        <v>4334192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147">
        <v>16</v>
      </c>
      <c r="F74" s="25"/>
      <c r="G74" s="25" t="s">
        <v>156</v>
      </c>
    </row>
    <row r="75" spans="1:7" ht="12.75" customHeight="1">
      <c r="A75" s="140"/>
      <c r="F75" s="25"/>
      <c r="G75" s="25" t="s">
        <v>157</v>
      </c>
    </row>
    <row r="76" spans="1:7" ht="12.75" customHeight="1"/>
    <row r="77" spans="1:7" ht="12.75" customHeight="1"/>
    <row r="80" spans="1:7" ht="12.75" customHeight="1"/>
    <row r="81" ht="12.75" customHeight="1"/>
  </sheetData>
  <mergeCells count="1">
    <mergeCell ref="A74:A75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108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438029</v>
      </c>
      <c r="C7" s="18">
        <v>438770</v>
      </c>
      <c r="D7" s="19">
        <v>463915</v>
      </c>
      <c r="E7" s="27">
        <v>16.376985204111772</v>
      </c>
      <c r="F7" s="27">
        <v>16.390460309064231</v>
      </c>
      <c r="G7" s="28">
        <v>17.378530286138982</v>
      </c>
    </row>
    <row r="8" spans="1:7">
      <c r="A8" s="17" t="s">
        <v>159</v>
      </c>
      <c r="B8" s="18">
        <v>74802</v>
      </c>
      <c r="C8" s="18">
        <v>96760</v>
      </c>
      <c r="D8" s="19">
        <v>89559</v>
      </c>
      <c r="E8" s="27">
        <v>2.7966898247329941</v>
      </c>
      <c r="F8" s="27">
        <v>3.6145154397635548</v>
      </c>
      <c r="G8" s="28">
        <v>3.354933110367893</v>
      </c>
    </row>
    <row r="9" spans="1:7">
      <c r="A9" s="17" t="s">
        <v>94</v>
      </c>
      <c r="B9" s="18">
        <v>744534</v>
      </c>
      <c r="C9" s="18">
        <v>633904</v>
      </c>
      <c r="D9" s="19">
        <v>616321</v>
      </c>
      <c r="E9" s="27">
        <v>27.836564021921273</v>
      </c>
      <c r="F9" s="27">
        <v>23.679782919882971</v>
      </c>
      <c r="G9" s="28">
        <v>23.087749187854378</v>
      </c>
    </row>
    <row r="10" spans="1:7">
      <c r="A10" s="17" t="s">
        <v>96</v>
      </c>
      <c r="B10" s="18">
        <v>428679</v>
      </c>
      <c r="C10" s="18">
        <v>413422</v>
      </c>
      <c r="D10" s="19">
        <v>393472</v>
      </c>
      <c r="E10" s="27">
        <v>16.02740832299558</v>
      </c>
      <c r="F10" s="27">
        <v>15.443573812917821</v>
      </c>
      <c r="G10" s="28">
        <v>14.739693842078134</v>
      </c>
    </row>
    <row r="11" spans="1:7">
      <c r="A11" s="17" t="s">
        <v>160</v>
      </c>
      <c r="B11" s="18">
        <v>105742</v>
      </c>
      <c r="C11" s="18">
        <v>108481</v>
      </c>
      <c r="D11" s="19">
        <v>107965</v>
      </c>
      <c r="E11" s="27">
        <v>3.9534715040629433</v>
      </c>
      <c r="F11" s="27">
        <v>4.0523589233256532</v>
      </c>
      <c r="G11" s="28">
        <v>4.0444327567399094</v>
      </c>
    </row>
    <row r="12" spans="1:7">
      <c r="A12" s="17" t="s">
        <v>161</v>
      </c>
      <c r="B12" s="18">
        <v>147</v>
      </c>
      <c r="C12" s="18">
        <v>0</v>
      </c>
      <c r="D12" s="19">
        <v>150</v>
      </c>
      <c r="E12" s="27">
        <v>5.4960215533775853E-3</v>
      </c>
      <c r="F12" s="27" t="s">
        <v>172</v>
      </c>
      <c r="G12" s="28">
        <v>5.6190887186679615E-3</v>
      </c>
    </row>
    <row r="13" spans="1:7">
      <c r="A13" s="17" t="s">
        <v>162</v>
      </c>
      <c r="B13" s="18">
        <v>66221</v>
      </c>
      <c r="C13" s="18">
        <v>72490</v>
      </c>
      <c r="D13" s="19">
        <v>85184</v>
      </c>
      <c r="E13" s="27">
        <v>2.4758642400422932</v>
      </c>
      <c r="F13" s="27">
        <v>2.7078981420882604</v>
      </c>
      <c r="G13" s="28">
        <v>3.1910430227400775</v>
      </c>
    </row>
    <row r="14" spans="1:7">
      <c r="A14" s="17" t="s">
        <v>163</v>
      </c>
      <c r="B14" s="18">
        <v>256268</v>
      </c>
      <c r="C14" s="18">
        <v>274896</v>
      </c>
      <c r="D14" s="19">
        <v>299944</v>
      </c>
      <c r="E14" s="27">
        <v>9.5813227989181442</v>
      </c>
      <c r="F14" s="27">
        <v>10.268869742964471</v>
      </c>
      <c r="G14" s="28">
        <v>11.236079644214287</v>
      </c>
    </row>
    <row r="15" spans="1:7">
      <c r="A15" s="17" t="s">
        <v>164</v>
      </c>
      <c r="B15" s="18">
        <v>103221</v>
      </c>
      <c r="C15" s="18">
        <v>100533</v>
      </c>
      <c r="D15" s="19">
        <v>102702</v>
      </c>
      <c r="E15" s="27">
        <v>3.8592166038176039</v>
      </c>
      <c r="F15" s="27">
        <v>3.7554576344124584</v>
      </c>
      <c r="G15" s="28">
        <v>3.8472776638975796</v>
      </c>
    </row>
    <row r="16" spans="1:7">
      <c r="A16" s="17" t="s">
        <v>165</v>
      </c>
      <c r="B16" s="18">
        <v>226073</v>
      </c>
      <c r="C16" s="18">
        <v>213153</v>
      </c>
      <c r="D16" s="19">
        <v>197539</v>
      </c>
      <c r="E16" s="27">
        <v>8.4523951063723199</v>
      </c>
      <c r="F16" s="27">
        <v>7.9624308550219203</v>
      </c>
      <c r="G16" s="28">
        <v>7.3999277759796698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27" t="s">
        <v>172</v>
      </c>
      <c r="F18" s="27" t="s">
        <v>172</v>
      </c>
      <c r="G18" s="28" t="s">
        <v>172</v>
      </c>
    </row>
    <row r="19" spans="1:7">
      <c r="A19" s="17" t="s">
        <v>168</v>
      </c>
      <c r="B19" s="18">
        <v>54160</v>
      </c>
      <c r="C19" s="18">
        <v>61703</v>
      </c>
      <c r="D19" s="19">
        <v>60588</v>
      </c>
      <c r="E19" s="27">
        <v>2.0249287573532655</v>
      </c>
      <c r="F19" s="27">
        <v>2.3049446690753475</v>
      </c>
      <c r="G19" s="28">
        <v>2.2696623152443629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30990</v>
      </c>
      <c r="C21" s="18">
        <v>25979</v>
      </c>
      <c r="D21" s="19">
        <v>27960</v>
      </c>
      <c r="E21" s="27">
        <v>1.1586510744161318</v>
      </c>
      <c r="F21" s="27">
        <v>0.9704577987765336</v>
      </c>
      <c r="G21" s="28">
        <v>1.0473981371597081</v>
      </c>
    </row>
    <row r="22" spans="1:7">
      <c r="A22" s="17" t="s">
        <v>171</v>
      </c>
      <c r="B22" s="18">
        <v>0</v>
      </c>
      <c r="C22" s="18">
        <v>20589</v>
      </c>
      <c r="D22" s="19">
        <v>18552</v>
      </c>
      <c r="E22" s="27" t="s">
        <v>172</v>
      </c>
      <c r="F22" s="27">
        <v>0.76911180642095733</v>
      </c>
      <c r="G22" s="28">
        <v>0.6949688927248534</v>
      </c>
    </row>
    <row r="23" spans="1:7">
      <c r="A23" s="17" t="s">
        <v>173</v>
      </c>
      <c r="B23" s="18">
        <v>0</v>
      </c>
      <c r="C23" s="18">
        <v>55824</v>
      </c>
      <c r="D23" s="19">
        <v>56538</v>
      </c>
      <c r="E23" s="27" t="s">
        <v>172</v>
      </c>
      <c r="F23" s="27">
        <v>2.0853318510682173</v>
      </c>
      <c r="G23" s="28">
        <v>2.1179469198403278</v>
      </c>
    </row>
    <row r="24" spans="1:7">
      <c r="A24" s="17" t="s">
        <v>174</v>
      </c>
      <c r="B24" s="18">
        <v>0</v>
      </c>
      <c r="C24" s="18">
        <v>23267</v>
      </c>
      <c r="D24" s="19">
        <v>24678</v>
      </c>
      <c r="E24" s="27" t="s">
        <v>172</v>
      </c>
      <c r="F24" s="27">
        <v>0.86914975958018426</v>
      </c>
      <c r="G24" s="28">
        <v>0.92445247599525304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61137</v>
      </c>
      <c r="C26" s="18">
        <v>37637</v>
      </c>
      <c r="D26" s="19">
        <v>0</v>
      </c>
      <c r="E26" s="27">
        <v>2.2857841476792209</v>
      </c>
      <c r="F26" s="27">
        <v>1.4059478876227873</v>
      </c>
      <c r="G26" s="28" t="s">
        <v>172</v>
      </c>
    </row>
    <row r="27" spans="1:7">
      <c r="A27" s="17" t="s">
        <v>177</v>
      </c>
      <c r="B27" s="18">
        <v>0</v>
      </c>
      <c r="C27" s="18">
        <v>0</v>
      </c>
      <c r="D27" s="19">
        <v>0</v>
      </c>
      <c r="E27" s="27" t="s">
        <v>172</v>
      </c>
      <c r="F27" s="27" t="s">
        <v>172</v>
      </c>
      <c r="G27" s="28" t="s">
        <v>172</v>
      </c>
    </row>
    <row r="28" spans="1:7">
      <c r="A28" s="17" t="s">
        <v>178</v>
      </c>
      <c r="B28" s="18">
        <v>22688</v>
      </c>
      <c r="C28" s="18">
        <v>26351</v>
      </c>
      <c r="D28" s="19">
        <v>31350</v>
      </c>
      <c r="E28" s="27">
        <v>0.84825671430633109</v>
      </c>
      <c r="F28" s="27">
        <v>0.98435403424151957</v>
      </c>
      <c r="G28" s="28">
        <v>1.174389542201604</v>
      </c>
    </row>
    <row r="29" spans="1:7">
      <c r="A29" s="17" t="s">
        <v>179</v>
      </c>
      <c r="B29" s="18">
        <v>14418</v>
      </c>
      <c r="C29" s="18">
        <v>15614</v>
      </c>
      <c r="D29" s="19">
        <v>49159</v>
      </c>
      <c r="E29" s="27">
        <v>0.53905876705168732</v>
      </c>
      <c r="F29" s="27">
        <v>0.58326833481260998</v>
      </c>
      <c r="G29" s="28">
        <v>1.8415252154733222</v>
      </c>
    </row>
    <row r="30" spans="1:7">
      <c r="A30" s="17" t="s">
        <v>180</v>
      </c>
      <c r="B30" s="18">
        <v>47553</v>
      </c>
      <c r="C30" s="18">
        <v>56860</v>
      </c>
      <c r="D30" s="19">
        <v>41791</v>
      </c>
      <c r="E30" s="27">
        <v>1.7779068906650635</v>
      </c>
      <c r="F30" s="27">
        <v>2.1240321197287693</v>
      </c>
      <c r="G30" s="28">
        <v>1.5655155776123517</v>
      </c>
    </row>
    <row r="31" spans="1:7">
      <c r="A31" s="17" t="s">
        <v>181</v>
      </c>
      <c r="B31" s="18">
        <v>0</v>
      </c>
      <c r="C31" s="18">
        <v>0</v>
      </c>
      <c r="D31" s="19">
        <v>0</v>
      </c>
      <c r="E31" s="27" t="s">
        <v>172</v>
      </c>
      <c r="F31" s="27" t="s">
        <v>172</v>
      </c>
      <c r="G31" s="28" t="s">
        <v>172</v>
      </c>
    </row>
    <row r="32" spans="1:7">
      <c r="A32" s="17" t="s">
        <v>182</v>
      </c>
      <c r="B32" s="18">
        <v>0</v>
      </c>
      <c r="C32" s="18">
        <v>0</v>
      </c>
      <c r="D32" s="19">
        <v>0</v>
      </c>
      <c r="E32" s="27" t="s">
        <v>172</v>
      </c>
      <c r="F32" s="27" t="s">
        <v>172</v>
      </c>
      <c r="G32" s="28" t="s">
        <v>172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751</v>
      </c>
      <c r="D35" s="19">
        <v>2105</v>
      </c>
      <c r="E35" s="27" t="s">
        <v>172</v>
      </c>
      <c r="F35" s="27">
        <v>2.8053959231732428E-2</v>
      </c>
      <c r="G35" s="28">
        <v>7.8854545018640393E-2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2674662</v>
      </c>
      <c r="C37" s="21">
        <v>2676984</v>
      </c>
      <c r="D37" s="22">
        <v>2669472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109</v>
      </c>
      <c r="B39" s="6"/>
      <c r="C39" s="6"/>
      <c r="D39" s="6"/>
      <c r="E39" s="6"/>
      <c r="F39" s="6"/>
    </row>
    <row r="40" spans="1:7">
      <c r="A40" s="7"/>
      <c r="B40" s="98"/>
      <c r="C40" s="97" t="s">
        <v>35</v>
      </c>
      <c r="D40" s="99"/>
      <c r="E40" s="11"/>
      <c r="F40" s="9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218626</v>
      </c>
      <c r="C42" s="18">
        <v>220701</v>
      </c>
      <c r="D42" s="19">
        <v>220034</v>
      </c>
      <c r="E42" s="27">
        <v>13.350032119312866</v>
      </c>
      <c r="F42" s="27">
        <v>12.978564002201701</v>
      </c>
      <c r="G42" s="28">
        <v>12.809617371814463</v>
      </c>
    </row>
    <row r="43" spans="1:7">
      <c r="A43" s="17" t="s">
        <v>159</v>
      </c>
      <c r="B43" s="18">
        <v>71638</v>
      </c>
      <c r="C43" s="18">
        <v>103111</v>
      </c>
      <c r="D43" s="19">
        <v>103168</v>
      </c>
      <c r="E43" s="27">
        <v>4.3744550097579209</v>
      </c>
      <c r="F43" s="27">
        <v>6.0635552753771824</v>
      </c>
      <c r="G43" s="28">
        <v>6.0060836280545491</v>
      </c>
    </row>
    <row r="44" spans="1:7">
      <c r="A44" s="17" t="s">
        <v>94</v>
      </c>
      <c r="B44" s="18">
        <v>418746</v>
      </c>
      <c r="C44" s="18">
        <v>325118</v>
      </c>
      <c r="D44" s="19">
        <v>308338</v>
      </c>
      <c r="E44" s="27">
        <v>25.570026208382284</v>
      </c>
      <c r="F44" s="27">
        <v>19.118920037824079</v>
      </c>
      <c r="G44" s="28">
        <v>17.950370402712892</v>
      </c>
    </row>
    <row r="45" spans="1:7">
      <c r="A45" s="17" t="s">
        <v>96</v>
      </c>
      <c r="B45" s="18">
        <v>251660</v>
      </c>
      <c r="C45" s="18">
        <v>228037</v>
      </c>
      <c r="D45" s="19">
        <v>218039</v>
      </c>
      <c r="E45" s="27">
        <v>15.367198243330051</v>
      </c>
      <c r="F45" s="27">
        <v>13.409965516105814</v>
      </c>
      <c r="G45" s="28">
        <v>12.693475381682166</v>
      </c>
    </row>
    <row r="46" spans="1:7">
      <c r="A46" s="17" t="s">
        <v>160</v>
      </c>
      <c r="B46" s="18">
        <v>38156</v>
      </c>
      <c r="C46" s="18">
        <v>39191</v>
      </c>
      <c r="D46" s="19">
        <v>39676</v>
      </c>
      <c r="E46" s="27">
        <v>2.3299325128049806</v>
      </c>
      <c r="F46" s="27">
        <v>2.3046696744024127</v>
      </c>
      <c r="G46" s="28">
        <v>2.3097992984907365</v>
      </c>
    </row>
    <row r="47" spans="1:7">
      <c r="A47" s="17" t="s">
        <v>161</v>
      </c>
      <c r="B47" s="18">
        <v>158</v>
      </c>
      <c r="C47" s="18">
        <v>0</v>
      </c>
      <c r="D47" s="19">
        <v>162</v>
      </c>
      <c r="E47" s="27">
        <v>9.6480065264489719E-3</v>
      </c>
      <c r="F47" s="27" t="s">
        <v>172</v>
      </c>
      <c r="G47" s="28">
        <v>9.431078897960965E-3</v>
      </c>
    </row>
    <row r="48" spans="1:7">
      <c r="A48" s="17" t="s">
        <v>162</v>
      </c>
      <c r="B48" s="18">
        <v>54336</v>
      </c>
      <c r="C48" s="18">
        <v>63974</v>
      </c>
      <c r="D48" s="19">
        <v>80101</v>
      </c>
      <c r="E48" s="27">
        <v>3.3179372317793123</v>
      </c>
      <c r="F48" s="27">
        <v>3.7620611301120137</v>
      </c>
      <c r="G48" s="28">
        <v>4.6632027827504405</v>
      </c>
    </row>
    <row r="49" spans="1:7">
      <c r="A49" s="17" t="s">
        <v>163</v>
      </c>
      <c r="B49" s="18">
        <v>198216</v>
      </c>
      <c r="C49" s="18">
        <v>266421</v>
      </c>
      <c r="D49" s="19">
        <v>303570</v>
      </c>
      <c r="E49" s="27">
        <v>12.103729504092465</v>
      </c>
      <c r="F49" s="27">
        <v>15.667178671734968</v>
      </c>
      <c r="G49" s="28">
        <v>17.67279395712352</v>
      </c>
    </row>
    <row r="50" spans="1:7">
      <c r="A50" s="17" t="s">
        <v>164</v>
      </c>
      <c r="B50" s="18">
        <v>134139</v>
      </c>
      <c r="C50" s="18">
        <v>149815</v>
      </c>
      <c r="D50" s="19">
        <v>171384</v>
      </c>
      <c r="E50" s="27">
        <v>8.1909743509578394</v>
      </c>
      <c r="F50" s="27">
        <v>8.8100351425224517</v>
      </c>
      <c r="G50" s="28">
        <v>9.9773828756058158</v>
      </c>
    </row>
    <row r="51" spans="1:7">
      <c r="A51" s="17" t="s">
        <v>165</v>
      </c>
      <c r="B51" s="18">
        <v>145000</v>
      </c>
      <c r="C51" s="18">
        <v>130000</v>
      </c>
      <c r="D51" s="19">
        <v>120105</v>
      </c>
      <c r="E51" s="27">
        <v>8.8541832046525375</v>
      </c>
      <c r="F51" s="27">
        <v>7.6447923674393001</v>
      </c>
      <c r="G51" s="28">
        <v>6.9920971051827268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172</v>
      </c>
      <c r="F53" s="27" t="s">
        <v>172</v>
      </c>
      <c r="G53" s="28" t="s">
        <v>172</v>
      </c>
    </row>
    <row r="54" spans="1:7">
      <c r="A54" s="17" t="s">
        <v>168</v>
      </c>
      <c r="B54" s="18">
        <v>26433</v>
      </c>
      <c r="C54" s="18">
        <v>28794</v>
      </c>
      <c r="D54" s="19">
        <v>17898</v>
      </c>
      <c r="E54" s="27">
        <v>1.6140870665419347</v>
      </c>
      <c r="F54" s="27">
        <v>1.6932627032926708</v>
      </c>
      <c r="G54" s="28">
        <v>1.0419595686154652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0</v>
      </c>
      <c r="C56" s="18">
        <v>0</v>
      </c>
      <c r="D56" s="19">
        <v>0</v>
      </c>
      <c r="E56" s="27" t="s">
        <v>172</v>
      </c>
      <c r="F56" s="27" t="s">
        <v>172</v>
      </c>
      <c r="G56" s="28" t="s">
        <v>172</v>
      </c>
    </row>
    <row r="57" spans="1:7">
      <c r="A57" s="17" t="s">
        <v>171</v>
      </c>
      <c r="B57" s="18">
        <v>0</v>
      </c>
      <c r="C57" s="18">
        <v>125</v>
      </c>
      <c r="D57" s="19">
        <v>1</v>
      </c>
      <c r="E57" s="27" t="s">
        <v>172</v>
      </c>
      <c r="F57" s="27">
        <v>7.3507618917685582E-3</v>
      </c>
      <c r="G57" s="28">
        <v>5.8216536407166453E-5</v>
      </c>
    </row>
    <row r="58" spans="1:7">
      <c r="A58" s="17" t="s">
        <v>173</v>
      </c>
      <c r="B58" s="18">
        <v>0</v>
      </c>
      <c r="C58" s="18">
        <v>38728</v>
      </c>
      <c r="D58" s="19">
        <v>39192</v>
      </c>
      <c r="E58" s="27" t="s">
        <v>172</v>
      </c>
      <c r="F58" s="27">
        <v>2.2774424523553018</v>
      </c>
      <c r="G58" s="28">
        <v>2.2816224948696679</v>
      </c>
    </row>
    <row r="59" spans="1:7">
      <c r="A59" s="17" t="s">
        <v>174</v>
      </c>
      <c r="B59" s="18">
        <v>0</v>
      </c>
      <c r="C59" s="18">
        <v>22374</v>
      </c>
      <c r="D59" s="19">
        <v>26201</v>
      </c>
      <c r="E59" s="27" t="s">
        <v>172</v>
      </c>
      <c r="F59" s="27">
        <v>1.3157275725314377</v>
      </c>
      <c r="G59" s="28">
        <v>1.5253314704041683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29417</v>
      </c>
      <c r="C61" s="18">
        <v>16636</v>
      </c>
      <c r="D61" s="19">
        <v>0</v>
      </c>
      <c r="E61" s="27">
        <v>1.7963000505604392</v>
      </c>
      <c r="F61" s="27">
        <v>0.97829819865169387</v>
      </c>
      <c r="G61" s="28" t="s">
        <v>172</v>
      </c>
    </row>
    <row r="62" spans="1:7">
      <c r="A62" s="17" t="s">
        <v>177</v>
      </c>
      <c r="B62" s="18">
        <v>0</v>
      </c>
      <c r="C62" s="18">
        <v>0</v>
      </c>
      <c r="D62" s="19">
        <v>0</v>
      </c>
      <c r="E62" s="27" t="s">
        <v>172</v>
      </c>
      <c r="F62" s="27" t="s">
        <v>172</v>
      </c>
      <c r="G62" s="28" t="s">
        <v>172</v>
      </c>
    </row>
    <row r="63" spans="1:7">
      <c r="A63" s="17" t="s">
        <v>178</v>
      </c>
      <c r="B63" s="18">
        <v>11177</v>
      </c>
      <c r="C63" s="18">
        <v>10411</v>
      </c>
      <c r="D63" s="19">
        <v>10880</v>
      </c>
      <c r="E63" s="27">
        <v>0.68250486674759592</v>
      </c>
      <c r="F63" s="27">
        <v>0.61223025644161966</v>
      </c>
      <c r="G63" s="28">
        <v>0.63339591610997104</v>
      </c>
    </row>
    <row r="64" spans="1:7">
      <c r="A64" s="17" t="s">
        <v>179</v>
      </c>
      <c r="B64" s="18">
        <v>17287</v>
      </c>
      <c r="C64" s="18">
        <v>17663</v>
      </c>
      <c r="D64" s="19">
        <v>28065</v>
      </c>
      <c r="E64" s="27">
        <v>1.0556018279919201</v>
      </c>
      <c r="F64" s="27">
        <v>1.0386920583544643</v>
      </c>
      <c r="G64" s="28">
        <v>1.6338470942671266</v>
      </c>
    </row>
    <row r="65" spans="1:7">
      <c r="A65" s="17" t="s">
        <v>180</v>
      </c>
      <c r="B65" s="18">
        <v>22655</v>
      </c>
      <c r="C65" s="18">
        <v>38785</v>
      </c>
      <c r="D65" s="19">
        <v>29260</v>
      </c>
      <c r="E65" s="27">
        <v>1.3833897965614017</v>
      </c>
      <c r="F65" s="27">
        <v>2.2807943997779483</v>
      </c>
      <c r="G65" s="28">
        <v>1.7034158552736904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172</v>
      </c>
      <c r="F67" s="27" t="s">
        <v>172</v>
      </c>
      <c r="G67" s="28" t="s">
        <v>172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620</v>
      </c>
      <c r="D70" s="19">
        <v>1651</v>
      </c>
      <c r="E70" s="27" t="s">
        <v>172</v>
      </c>
      <c r="F70" s="27">
        <v>3.6459778983172049E-2</v>
      </c>
      <c r="G70" s="28">
        <v>9.6115501608231818E-2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21">
        <v>1637644</v>
      </c>
      <c r="C72" s="21">
        <v>1700504</v>
      </c>
      <c r="D72" s="22">
        <v>1717725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26" t="s">
        <v>156</v>
      </c>
      <c r="G74" s="138">
        <v>17</v>
      </c>
    </row>
    <row r="75" spans="1:7" ht="12.75" customHeight="1">
      <c r="A75" s="26" t="s">
        <v>157</v>
      </c>
      <c r="G75" s="137"/>
    </row>
    <row r="76" spans="1:7" ht="12.75" customHeight="1"/>
  </sheetData>
  <mergeCells count="1">
    <mergeCell ref="G74:G75"/>
  </mergeCells>
  <phoneticPr fontId="0" type="noConversion"/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187</v>
      </c>
      <c r="B4" s="6"/>
      <c r="C4" s="6"/>
      <c r="D4" s="6"/>
      <c r="E4" s="6"/>
      <c r="F4" s="6"/>
    </row>
    <row r="5" spans="1:7">
      <c r="A5" s="7"/>
      <c r="B5" s="8"/>
      <c r="C5" s="97" t="s">
        <v>2</v>
      </c>
      <c r="D5" s="10"/>
      <c r="E5" s="11"/>
      <c r="F5" s="97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163404</v>
      </c>
      <c r="C7" s="18">
        <v>178421.5</v>
      </c>
      <c r="D7" s="19">
        <v>193976</v>
      </c>
      <c r="E7" s="27">
        <v>18.219535569315887</v>
      </c>
      <c r="F7" s="27">
        <v>18.312771376629719</v>
      </c>
      <c r="G7" s="28">
        <v>17.669858869590328</v>
      </c>
    </row>
    <row r="8" spans="1:7">
      <c r="A8" s="17" t="s">
        <v>159</v>
      </c>
      <c r="B8" s="18">
        <v>89681.5</v>
      </c>
      <c r="C8" s="18">
        <v>97749</v>
      </c>
      <c r="D8" s="19">
        <v>100147</v>
      </c>
      <c r="E8" s="27">
        <v>9.9994815252968259</v>
      </c>
      <c r="F8" s="27">
        <v>10.032731981819335</v>
      </c>
      <c r="G8" s="28">
        <v>9.1226922723061747</v>
      </c>
    </row>
    <row r="9" spans="1:7">
      <c r="A9" s="17" t="s">
        <v>94</v>
      </c>
      <c r="B9" s="18">
        <v>263216</v>
      </c>
      <c r="C9" s="18">
        <v>275110.92</v>
      </c>
      <c r="D9" s="19">
        <v>297054</v>
      </c>
      <c r="E9" s="27">
        <v>29.348567197945279</v>
      </c>
      <c r="F9" s="27">
        <v>28.236750510304354</v>
      </c>
      <c r="G9" s="28">
        <v>27.059544771761892</v>
      </c>
    </row>
    <row r="10" spans="1:7">
      <c r="A10" s="17" t="s">
        <v>96</v>
      </c>
      <c r="B10" s="18">
        <v>87581.5</v>
      </c>
      <c r="C10" s="18">
        <v>97643</v>
      </c>
      <c r="D10" s="19">
        <v>119088</v>
      </c>
      <c r="E10" s="27">
        <v>9.7653316593476251</v>
      </c>
      <c r="F10" s="27">
        <v>10.021852386221703</v>
      </c>
      <c r="G10" s="28">
        <v>10.848085088164375</v>
      </c>
    </row>
    <row r="11" spans="1:7">
      <c r="A11" s="17" t="s">
        <v>160</v>
      </c>
      <c r="B11" s="18">
        <v>171448</v>
      </c>
      <c r="C11" s="18">
        <v>194231</v>
      </c>
      <c r="D11" s="19">
        <v>212144</v>
      </c>
      <c r="E11" s="27">
        <v>19.116441055837495</v>
      </c>
      <c r="F11" s="27">
        <v>19.93542200493868</v>
      </c>
      <c r="G11" s="28">
        <v>19.3248367840886</v>
      </c>
    </row>
    <row r="12" spans="1:7">
      <c r="A12" s="17" t="s">
        <v>161</v>
      </c>
      <c r="B12" s="18">
        <v>0</v>
      </c>
      <c r="C12" s="18">
        <v>9680.5</v>
      </c>
      <c r="D12" s="19">
        <v>10762</v>
      </c>
      <c r="E12" s="27" t="s">
        <v>172</v>
      </c>
      <c r="F12" s="27">
        <v>0.99358419983838264</v>
      </c>
      <c r="G12" s="28">
        <v>0.98034303807961343</v>
      </c>
    </row>
    <row r="13" spans="1:7">
      <c r="A13" s="17" t="s">
        <v>162</v>
      </c>
      <c r="B13" s="18">
        <v>3380</v>
      </c>
      <c r="C13" s="18">
        <v>3911.5</v>
      </c>
      <c r="D13" s="19">
        <v>4936</v>
      </c>
      <c r="E13" s="27">
        <v>0.37686978424204853</v>
      </c>
      <c r="F13" s="27">
        <v>0.401467341322022</v>
      </c>
      <c r="G13" s="28">
        <v>0.44963512692445384</v>
      </c>
    </row>
    <row r="14" spans="1:7">
      <c r="A14" s="17" t="s">
        <v>163</v>
      </c>
      <c r="B14" s="18">
        <v>0</v>
      </c>
      <c r="C14" s="18">
        <v>0</v>
      </c>
      <c r="D14" s="19">
        <v>4759</v>
      </c>
      <c r="E14" s="27" t="s">
        <v>172</v>
      </c>
      <c r="F14" s="27" t="s">
        <v>172</v>
      </c>
      <c r="G14" s="28">
        <v>0.43351166309430222</v>
      </c>
    </row>
    <row r="15" spans="1:7">
      <c r="A15" s="17" t="s">
        <v>164</v>
      </c>
      <c r="B15" s="18">
        <v>100</v>
      </c>
      <c r="C15" s="18">
        <v>433.5</v>
      </c>
      <c r="D15" s="19">
        <v>1059</v>
      </c>
      <c r="E15" s="27">
        <v>1.1149993616628655E-2</v>
      </c>
      <c r="F15" s="27">
        <v>4.4493440486538804E-2</v>
      </c>
      <c r="G15" s="28">
        <v>9.6467503932940971E-2</v>
      </c>
    </row>
    <row r="16" spans="1:7">
      <c r="A16" s="17" t="s">
        <v>165</v>
      </c>
      <c r="B16" s="18">
        <v>11172</v>
      </c>
      <c r="C16" s="18">
        <v>18467</v>
      </c>
      <c r="D16" s="19">
        <v>31479</v>
      </c>
      <c r="E16" s="27">
        <v>1.2456772868497532</v>
      </c>
      <c r="F16" s="27">
        <v>1.8954103009571213</v>
      </c>
      <c r="G16" s="28">
        <v>2.8675170503352678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10382</v>
      </c>
      <c r="C18" s="18">
        <v>10250.5</v>
      </c>
      <c r="D18" s="19">
        <v>9441</v>
      </c>
      <c r="E18" s="27">
        <v>1.157592337278387</v>
      </c>
      <c r="F18" s="27">
        <v>1.0520876855992296</v>
      </c>
      <c r="G18" s="28">
        <v>0.86000916395740856</v>
      </c>
    </row>
    <row r="19" spans="1:7">
      <c r="A19" s="17" t="s">
        <v>168</v>
      </c>
      <c r="B19" s="18">
        <v>37801.5</v>
      </c>
      <c r="C19" s="18">
        <v>41987.5</v>
      </c>
      <c r="D19" s="19">
        <v>45704</v>
      </c>
      <c r="E19" s="27">
        <v>4.2148648369898805</v>
      </c>
      <c r="F19" s="27">
        <v>4.3095001901465926</v>
      </c>
      <c r="G19" s="28">
        <v>4.163315202786718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0</v>
      </c>
      <c r="C21" s="18">
        <v>0</v>
      </c>
      <c r="D21" s="19">
        <v>0</v>
      </c>
      <c r="E21" s="27" t="s">
        <v>172</v>
      </c>
      <c r="F21" s="27" t="s">
        <v>172</v>
      </c>
      <c r="G21" s="28" t="s">
        <v>172</v>
      </c>
    </row>
    <row r="22" spans="1:7">
      <c r="A22" s="17" t="s">
        <v>171</v>
      </c>
      <c r="B22" s="18">
        <v>0</v>
      </c>
      <c r="C22" s="18">
        <v>0</v>
      </c>
      <c r="D22" s="19">
        <v>0</v>
      </c>
      <c r="E22" s="27" t="s">
        <v>172</v>
      </c>
      <c r="F22" s="27" t="s">
        <v>172</v>
      </c>
      <c r="G22" s="28" t="s">
        <v>172</v>
      </c>
    </row>
    <row r="23" spans="1:7">
      <c r="A23" s="17" t="s">
        <v>173</v>
      </c>
      <c r="B23" s="18">
        <v>0</v>
      </c>
      <c r="C23" s="18">
        <v>0</v>
      </c>
      <c r="D23" s="19">
        <v>0</v>
      </c>
      <c r="E23" s="27" t="s">
        <v>172</v>
      </c>
      <c r="F23" s="27" t="s">
        <v>172</v>
      </c>
      <c r="G23" s="28" t="s">
        <v>172</v>
      </c>
    </row>
    <row r="24" spans="1:7">
      <c r="A24" s="17" t="s">
        <v>174</v>
      </c>
      <c r="B24" s="18">
        <v>0</v>
      </c>
      <c r="C24" s="18">
        <v>0</v>
      </c>
      <c r="D24" s="19">
        <v>0</v>
      </c>
      <c r="E24" s="27" t="s">
        <v>172</v>
      </c>
      <c r="F24" s="27" t="s">
        <v>172</v>
      </c>
      <c r="G24" s="28" t="s">
        <v>172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0</v>
      </c>
      <c r="C26" s="18">
        <v>0</v>
      </c>
      <c r="D26" s="19">
        <v>0</v>
      </c>
      <c r="E26" s="27" t="s">
        <v>172</v>
      </c>
      <c r="F26" s="27" t="s">
        <v>172</v>
      </c>
      <c r="G26" s="28" t="s">
        <v>172</v>
      </c>
    </row>
    <row r="27" spans="1:7">
      <c r="A27" s="17" t="s">
        <v>177</v>
      </c>
      <c r="B27" s="18">
        <v>22285.5</v>
      </c>
      <c r="C27" s="18">
        <v>0</v>
      </c>
      <c r="D27" s="19">
        <v>1852</v>
      </c>
      <c r="E27" s="27">
        <v>2.4848318274337786</v>
      </c>
      <c r="F27" s="27" t="s">
        <v>172</v>
      </c>
      <c r="G27" s="28">
        <v>0.16870426561265975</v>
      </c>
    </row>
    <row r="28" spans="1:7">
      <c r="A28" s="17" t="s">
        <v>178</v>
      </c>
      <c r="B28" s="18">
        <v>36311</v>
      </c>
      <c r="C28" s="18">
        <v>45905.5</v>
      </c>
      <c r="D28" s="19">
        <v>63755</v>
      </c>
      <c r="E28" s="27">
        <v>4.0486741821340306</v>
      </c>
      <c r="F28" s="27">
        <v>4.711634676481677</v>
      </c>
      <c r="G28" s="28">
        <v>5.8076352344142128</v>
      </c>
    </row>
    <row r="29" spans="1:7">
      <c r="A29" s="17" t="s">
        <v>179</v>
      </c>
      <c r="B29" s="18">
        <v>0</v>
      </c>
      <c r="C29" s="18">
        <v>0</v>
      </c>
      <c r="D29" s="19">
        <v>529</v>
      </c>
      <c r="E29" s="27" t="s">
        <v>172</v>
      </c>
      <c r="F29" s="27" t="s">
        <v>172</v>
      </c>
      <c r="G29" s="28">
        <v>4.8188205458475707E-2</v>
      </c>
    </row>
    <row r="30" spans="1:7">
      <c r="A30" s="17" t="s">
        <v>180</v>
      </c>
      <c r="B30" s="18">
        <v>98.5</v>
      </c>
      <c r="C30" s="18">
        <v>509.5</v>
      </c>
      <c r="D30" s="19">
        <v>952</v>
      </c>
      <c r="E30" s="27">
        <v>1.0982743712379225E-2</v>
      </c>
      <c r="F30" s="27">
        <v>5.2293905254651718E-2</v>
      </c>
      <c r="G30" s="28">
        <v>8.6720551222058351E-2</v>
      </c>
    </row>
    <row r="31" spans="1:7">
      <c r="A31" s="17" t="s">
        <v>181</v>
      </c>
      <c r="B31" s="18">
        <v>0</v>
      </c>
      <c r="C31" s="18">
        <v>0</v>
      </c>
      <c r="D31" s="19">
        <v>0</v>
      </c>
      <c r="E31" s="27" t="s">
        <v>172</v>
      </c>
      <c r="F31" s="27" t="s">
        <v>172</v>
      </c>
      <c r="G31" s="28" t="s">
        <v>172</v>
      </c>
    </row>
    <row r="32" spans="1:7">
      <c r="A32" s="17" t="s">
        <v>182</v>
      </c>
      <c r="B32" s="18">
        <v>0</v>
      </c>
      <c r="C32" s="18">
        <v>0</v>
      </c>
      <c r="D32" s="19">
        <v>142</v>
      </c>
      <c r="E32" s="27" t="s">
        <v>172</v>
      </c>
      <c r="F32" s="27" t="s">
        <v>172</v>
      </c>
      <c r="G32" s="28">
        <v>1.2935208270517107E-2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0</v>
      </c>
      <c r="D35" s="19">
        <v>0</v>
      </c>
      <c r="E35" s="27" t="s">
        <v>172</v>
      </c>
      <c r="F35" s="27" t="s">
        <v>172</v>
      </c>
      <c r="G35" s="28" t="s">
        <v>172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896861.5</v>
      </c>
      <c r="C37" s="21">
        <v>974300.91999999993</v>
      </c>
      <c r="D37" s="22">
        <v>1097779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148</v>
      </c>
      <c r="B39" s="6"/>
      <c r="C39" s="6"/>
      <c r="D39" s="6"/>
      <c r="E39" s="6"/>
      <c r="F39" s="6"/>
    </row>
    <row r="40" spans="1:7">
      <c r="A40" s="7"/>
      <c r="B40" s="98"/>
      <c r="C40" s="97" t="s">
        <v>35</v>
      </c>
      <c r="D40" s="99"/>
      <c r="E40" s="11"/>
      <c r="F40" s="97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115802</v>
      </c>
      <c r="C42" s="18">
        <v>116788</v>
      </c>
      <c r="D42" s="19">
        <v>118448</v>
      </c>
      <c r="E42" s="27">
        <v>22.075688947858048</v>
      </c>
      <c r="F42" s="27">
        <v>21.824066495494588</v>
      </c>
      <c r="G42" s="28">
        <v>20.246829168233564</v>
      </c>
    </row>
    <row r="43" spans="1:7">
      <c r="A43" s="17" t="s">
        <v>159</v>
      </c>
      <c r="B43" s="18">
        <v>44556.5</v>
      </c>
      <c r="C43" s="18">
        <v>47870.5</v>
      </c>
      <c r="D43" s="19">
        <v>52959</v>
      </c>
      <c r="E43" s="27">
        <v>8.4939416815360449</v>
      </c>
      <c r="F43" s="27">
        <v>8.9455164500853996</v>
      </c>
      <c r="G43" s="28">
        <v>9.0525110252640939</v>
      </c>
    </row>
    <row r="44" spans="1:7">
      <c r="A44" s="17" t="s">
        <v>94</v>
      </c>
      <c r="B44" s="18">
        <v>124381</v>
      </c>
      <c r="C44" s="18">
        <v>126624</v>
      </c>
      <c r="D44" s="19">
        <v>128247</v>
      </c>
      <c r="E44" s="27">
        <v>23.711129920239131</v>
      </c>
      <c r="F44" s="27">
        <v>23.662110798416844</v>
      </c>
      <c r="G44" s="28">
        <v>21.921814638815768</v>
      </c>
    </row>
    <row r="45" spans="1:7">
      <c r="A45" s="17" t="s">
        <v>96</v>
      </c>
      <c r="B45" s="18">
        <v>69723</v>
      </c>
      <c r="C45" s="18">
        <v>74518.5</v>
      </c>
      <c r="D45" s="19">
        <v>87254</v>
      </c>
      <c r="E45" s="27">
        <v>13.291508441231642</v>
      </c>
      <c r="F45" s="27">
        <v>13.925203780735293</v>
      </c>
      <c r="G45" s="28">
        <v>14.914703770811254</v>
      </c>
    </row>
    <row r="46" spans="1:7">
      <c r="A46" s="17" t="s">
        <v>160</v>
      </c>
      <c r="B46" s="18">
        <v>88569.5</v>
      </c>
      <c r="C46" s="18">
        <v>88611</v>
      </c>
      <c r="D46" s="19">
        <v>88310</v>
      </c>
      <c r="E46" s="27">
        <v>16.884274298089093</v>
      </c>
      <c r="F46" s="27">
        <v>16.558656336543745</v>
      </c>
      <c r="G46" s="28">
        <v>15.095210420156576</v>
      </c>
    </row>
    <row r="47" spans="1:7">
      <c r="A47" s="17" t="s">
        <v>161</v>
      </c>
      <c r="B47" s="18">
        <v>0</v>
      </c>
      <c r="C47" s="18">
        <v>8327</v>
      </c>
      <c r="D47" s="19">
        <v>9287</v>
      </c>
      <c r="E47" s="27" t="s">
        <v>172</v>
      </c>
      <c r="F47" s="27">
        <v>1.5560588562864628</v>
      </c>
      <c r="G47" s="28">
        <v>1.5874670951420464</v>
      </c>
    </row>
    <row r="48" spans="1:7">
      <c r="A48" s="17" t="s">
        <v>162</v>
      </c>
      <c r="B48" s="18">
        <v>2846.5</v>
      </c>
      <c r="C48" s="18">
        <v>3213</v>
      </c>
      <c r="D48" s="19">
        <v>4083</v>
      </c>
      <c r="E48" s="27">
        <v>0.54263698891278156</v>
      </c>
      <c r="F48" s="27">
        <v>0.60041036450683383</v>
      </c>
      <c r="G48" s="28">
        <v>0.69792485726983688</v>
      </c>
    </row>
    <row r="49" spans="1:7">
      <c r="A49" s="17" t="s">
        <v>163</v>
      </c>
      <c r="B49" s="18">
        <v>0</v>
      </c>
      <c r="C49" s="18">
        <v>0</v>
      </c>
      <c r="D49" s="19">
        <v>3796</v>
      </c>
      <c r="E49" s="27" t="s">
        <v>172</v>
      </c>
      <c r="F49" s="27" t="s">
        <v>172</v>
      </c>
      <c r="G49" s="28">
        <v>0.64886670541178082</v>
      </c>
    </row>
    <row r="50" spans="1:7">
      <c r="A50" s="17" t="s">
        <v>164</v>
      </c>
      <c r="B50" s="18">
        <v>82</v>
      </c>
      <c r="C50" s="18">
        <v>214.5</v>
      </c>
      <c r="D50" s="19">
        <v>405</v>
      </c>
      <c r="E50" s="27">
        <v>1.5631910448216439E-2</v>
      </c>
      <c r="F50" s="27">
        <v>4.0083418358766214E-2</v>
      </c>
      <c r="G50" s="28">
        <v>6.9228402447779558E-2</v>
      </c>
    </row>
    <row r="51" spans="1:7">
      <c r="A51" s="17" t="s">
        <v>165</v>
      </c>
      <c r="B51" s="18">
        <v>7143.5</v>
      </c>
      <c r="C51" s="18">
        <v>11200</v>
      </c>
      <c r="D51" s="19">
        <v>15700</v>
      </c>
      <c r="E51" s="27">
        <v>1.3617872230101722</v>
      </c>
      <c r="F51" s="27">
        <v>2.0929337324856951</v>
      </c>
      <c r="G51" s="28">
        <v>2.6836689343954054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11655.5</v>
      </c>
      <c r="C53" s="18">
        <v>12258</v>
      </c>
      <c r="D53" s="19">
        <v>10228</v>
      </c>
      <c r="E53" s="27">
        <v>2.2219235637705692</v>
      </c>
      <c r="F53" s="27">
        <v>2.2906412225722903</v>
      </c>
      <c r="G53" s="28">
        <v>1.7483162968787391</v>
      </c>
    </row>
    <row r="54" spans="1:7">
      <c r="A54" s="17" t="s">
        <v>168</v>
      </c>
      <c r="B54" s="18">
        <v>23051.5</v>
      </c>
      <c r="C54" s="18">
        <v>24858</v>
      </c>
      <c r="D54" s="19">
        <v>26737</v>
      </c>
      <c r="E54" s="27">
        <v>4.3943778499641608</v>
      </c>
      <c r="F54" s="27">
        <v>4.6451916716186972</v>
      </c>
      <c r="G54" s="28">
        <v>4.570271101842672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0</v>
      </c>
      <c r="C56" s="18">
        <v>0</v>
      </c>
      <c r="D56" s="19">
        <v>0</v>
      </c>
      <c r="E56" s="27" t="s">
        <v>172</v>
      </c>
      <c r="F56" s="27" t="s">
        <v>172</v>
      </c>
      <c r="G56" s="28" t="s">
        <v>172</v>
      </c>
    </row>
    <row r="57" spans="1:7">
      <c r="A57" s="17" t="s">
        <v>171</v>
      </c>
      <c r="B57" s="18">
        <v>0</v>
      </c>
      <c r="C57" s="18">
        <v>0</v>
      </c>
      <c r="D57" s="19">
        <v>0</v>
      </c>
      <c r="E57" s="27" t="s">
        <v>172</v>
      </c>
      <c r="F57" s="27" t="s">
        <v>172</v>
      </c>
      <c r="G57" s="28" t="s">
        <v>172</v>
      </c>
    </row>
    <row r="58" spans="1:7">
      <c r="A58" s="17" t="s">
        <v>173</v>
      </c>
      <c r="B58" s="18">
        <v>0</v>
      </c>
      <c r="C58" s="18">
        <v>0</v>
      </c>
      <c r="D58" s="19">
        <v>0</v>
      </c>
      <c r="E58" s="27" t="s">
        <v>172</v>
      </c>
      <c r="F58" s="27" t="s">
        <v>172</v>
      </c>
      <c r="G58" s="28" t="s">
        <v>172</v>
      </c>
    </row>
    <row r="59" spans="1:7">
      <c r="A59" s="17" t="s">
        <v>174</v>
      </c>
      <c r="B59" s="18">
        <v>0</v>
      </c>
      <c r="C59" s="18">
        <v>0</v>
      </c>
      <c r="D59" s="19">
        <v>0</v>
      </c>
      <c r="E59" s="27" t="s">
        <v>172</v>
      </c>
      <c r="F59" s="27" t="s">
        <v>172</v>
      </c>
      <c r="G59" s="28" t="s">
        <v>172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172</v>
      </c>
      <c r="F61" s="27" t="s">
        <v>172</v>
      </c>
      <c r="G61" s="28" t="s">
        <v>172</v>
      </c>
    </row>
    <row r="62" spans="1:7">
      <c r="A62" s="17" t="s">
        <v>177</v>
      </c>
      <c r="B62" s="18">
        <v>19324.5</v>
      </c>
      <c r="C62" s="18">
        <v>0</v>
      </c>
      <c r="D62" s="19">
        <v>15319</v>
      </c>
      <c r="E62" s="27">
        <v>3.6838884567872991</v>
      </c>
      <c r="F62" s="27" t="s">
        <v>172</v>
      </c>
      <c r="G62" s="28">
        <v>2.6185429557963831</v>
      </c>
    </row>
    <row r="63" spans="1:7">
      <c r="A63" s="17" t="s">
        <v>178</v>
      </c>
      <c r="B63" s="18">
        <v>17343.5</v>
      </c>
      <c r="C63" s="18">
        <v>20118</v>
      </c>
      <c r="D63" s="19">
        <v>22955</v>
      </c>
      <c r="E63" s="27">
        <v>3.3062443763248996</v>
      </c>
      <c r="F63" s="27">
        <v>3.7594322169774301</v>
      </c>
      <c r="G63" s="28">
        <v>3.9237974770093329</v>
      </c>
    </row>
    <row r="64" spans="1:7">
      <c r="A64" s="17" t="s">
        <v>179</v>
      </c>
      <c r="B64" s="18">
        <v>0</v>
      </c>
      <c r="C64" s="18">
        <v>0</v>
      </c>
      <c r="D64" s="19">
        <v>234</v>
      </c>
      <c r="E64" s="27" t="s">
        <v>172</v>
      </c>
      <c r="F64" s="27" t="s">
        <v>172</v>
      </c>
      <c r="G64" s="28">
        <v>3.999863252538375E-2</v>
      </c>
    </row>
    <row r="65" spans="1:7">
      <c r="A65" s="17" t="s">
        <v>180</v>
      </c>
      <c r="B65" s="18">
        <v>89</v>
      </c>
      <c r="C65" s="18">
        <v>533.5</v>
      </c>
      <c r="D65" s="19">
        <v>984</v>
      </c>
      <c r="E65" s="27">
        <v>1.6966341827942232E-2</v>
      </c>
      <c r="F65" s="27">
        <v>9.9694655917956995E-2</v>
      </c>
      <c r="G65" s="28">
        <v>0.16819937779904962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74</v>
      </c>
      <c r="E67" s="27" t="s">
        <v>172</v>
      </c>
      <c r="F67" s="27" t="s">
        <v>172</v>
      </c>
      <c r="G67" s="28">
        <v>1.2649140200335031E-2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172</v>
      </c>
      <c r="F70" s="27" t="s">
        <v>172</v>
      </c>
      <c r="G70" s="28" t="s">
        <v>172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21">
        <v>524568</v>
      </c>
      <c r="C72" s="21">
        <v>535134</v>
      </c>
      <c r="D72" s="22">
        <v>585020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26" t="s">
        <v>156</v>
      </c>
      <c r="G74" s="138">
        <v>18</v>
      </c>
    </row>
    <row r="75" spans="1:7" ht="12.75" customHeight="1">
      <c r="A75" s="26" t="s">
        <v>157</v>
      </c>
      <c r="G75" s="137"/>
    </row>
    <row r="76" spans="1:7" ht="12.75" customHeight="1"/>
  </sheetData>
  <mergeCells count="1">
    <mergeCell ref="G74:G75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188</v>
      </c>
      <c r="B4" s="6"/>
      <c r="C4" s="6"/>
      <c r="D4" s="6"/>
      <c r="E4" s="6"/>
      <c r="F4" s="6"/>
    </row>
    <row r="5" spans="1:7">
      <c r="A5" s="7"/>
      <c r="B5" s="8"/>
      <c r="C5" s="97" t="s">
        <v>2</v>
      </c>
      <c r="D5" s="10"/>
      <c r="E5" s="11"/>
      <c r="F5" s="97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914.5</v>
      </c>
      <c r="C7" s="18">
        <v>1184</v>
      </c>
      <c r="D7" s="19">
        <v>1262</v>
      </c>
      <c r="E7" s="27">
        <v>0.23288534630394783</v>
      </c>
      <c r="F7" s="27">
        <v>0.27183052835911015</v>
      </c>
      <c r="G7" s="28">
        <v>0.27494972690215319</v>
      </c>
    </row>
    <row r="8" spans="1:7">
      <c r="A8" s="17" t="s">
        <v>159</v>
      </c>
      <c r="B8" s="18">
        <v>120919.5</v>
      </c>
      <c r="C8" s="18">
        <v>123029.5</v>
      </c>
      <c r="D8" s="19">
        <v>127202</v>
      </c>
      <c r="E8" s="27">
        <v>30.793198067140757</v>
      </c>
      <c r="F8" s="27">
        <v>28.245923976990831</v>
      </c>
      <c r="G8" s="28">
        <v>27.71327667306473</v>
      </c>
    </row>
    <row r="9" spans="1:7">
      <c r="A9" s="17" t="s">
        <v>94</v>
      </c>
      <c r="B9" s="18">
        <v>81325</v>
      </c>
      <c r="C9" s="18">
        <v>94104.5</v>
      </c>
      <c r="D9" s="19">
        <v>106955</v>
      </c>
      <c r="E9" s="27">
        <v>20.710115678697168</v>
      </c>
      <c r="F9" s="27">
        <v>21.605131719569158</v>
      </c>
      <c r="G9" s="28">
        <v>23.302098289080661</v>
      </c>
    </row>
    <row r="10" spans="1:7">
      <c r="A10" s="17" t="s">
        <v>96</v>
      </c>
      <c r="B10" s="18">
        <v>3477.5</v>
      </c>
      <c r="C10" s="18">
        <v>4539</v>
      </c>
      <c r="D10" s="19">
        <v>5410</v>
      </c>
      <c r="E10" s="27">
        <v>0.8855754967435524</v>
      </c>
      <c r="F10" s="27">
        <v>1.042093554241555</v>
      </c>
      <c r="G10" s="28">
        <v>1.1786672127897375</v>
      </c>
    </row>
    <row r="11" spans="1:7">
      <c r="A11" s="17" t="s">
        <v>160</v>
      </c>
      <c r="B11" s="18">
        <v>54362</v>
      </c>
      <c r="C11" s="18">
        <v>62682</v>
      </c>
      <c r="D11" s="19">
        <v>69007</v>
      </c>
      <c r="E11" s="27">
        <v>13.843754177993672</v>
      </c>
      <c r="F11" s="27">
        <v>14.390946941389986</v>
      </c>
      <c r="G11" s="28">
        <v>15.034434076336677</v>
      </c>
    </row>
    <row r="12" spans="1:7">
      <c r="A12" s="17" t="s">
        <v>161</v>
      </c>
      <c r="B12" s="18">
        <v>0</v>
      </c>
      <c r="C12" s="18">
        <v>0</v>
      </c>
      <c r="D12" s="19">
        <v>0</v>
      </c>
      <c r="E12" s="27" t="s">
        <v>172</v>
      </c>
      <c r="F12" s="27" t="s">
        <v>172</v>
      </c>
      <c r="G12" s="28" t="s">
        <v>172</v>
      </c>
    </row>
    <row r="13" spans="1:7">
      <c r="A13" s="17" t="s">
        <v>162</v>
      </c>
      <c r="B13" s="18">
        <v>0</v>
      </c>
      <c r="C13" s="18">
        <v>0</v>
      </c>
      <c r="D13" s="19">
        <v>0</v>
      </c>
      <c r="E13" s="27" t="s">
        <v>172</v>
      </c>
      <c r="F13" s="27" t="s">
        <v>172</v>
      </c>
      <c r="G13" s="28" t="s">
        <v>172</v>
      </c>
    </row>
    <row r="14" spans="1:7">
      <c r="A14" s="17" t="s">
        <v>163</v>
      </c>
      <c r="B14" s="18">
        <v>0</v>
      </c>
      <c r="C14" s="18">
        <v>0</v>
      </c>
      <c r="D14" s="19">
        <v>466</v>
      </c>
      <c r="E14" s="27" t="s">
        <v>172</v>
      </c>
      <c r="F14" s="27" t="s">
        <v>172</v>
      </c>
      <c r="G14" s="28">
        <v>0.10152660280222138</v>
      </c>
    </row>
    <row r="15" spans="1:7">
      <c r="A15" s="17" t="s">
        <v>164</v>
      </c>
      <c r="B15" s="18">
        <v>0</v>
      </c>
      <c r="C15" s="18">
        <v>0</v>
      </c>
      <c r="D15" s="19">
        <v>0</v>
      </c>
      <c r="E15" s="27" t="s">
        <v>172</v>
      </c>
      <c r="F15" s="27" t="s">
        <v>172</v>
      </c>
      <c r="G15" s="28" t="s">
        <v>172</v>
      </c>
    </row>
    <row r="16" spans="1:7">
      <c r="A16" s="17" t="s">
        <v>165</v>
      </c>
      <c r="B16" s="18">
        <v>3012.5</v>
      </c>
      <c r="C16" s="18">
        <v>7222</v>
      </c>
      <c r="D16" s="19">
        <v>9100</v>
      </c>
      <c r="E16" s="27">
        <v>0.76715921896188399</v>
      </c>
      <c r="F16" s="27">
        <v>1.6580743883526128</v>
      </c>
      <c r="G16" s="28">
        <v>1.9826010418459541</v>
      </c>
    </row>
    <row r="17" spans="1:7">
      <c r="A17" s="17" t="s">
        <v>166</v>
      </c>
      <c r="B17" s="18">
        <v>87006</v>
      </c>
      <c r="C17" s="18">
        <v>94059.5</v>
      </c>
      <c r="D17" s="19">
        <v>93547</v>
      </c>
      <c r="E17" s="27">
        <v>22.156831536928689</v>
      </c>
      <c r="F17" s="27">
        <v>21.594800322798754</v>
      </c>
      <c r="G17" s="28">
        <v>20.380920841930052</v>
      </c>
    </row>
    <row r="18" spans="1:7">
      <c r="A18" s="17" t="s">
        <v>167</v>
      </c>
      <c r="B18" s="18">
        <v>17648.5</v>
      </c>
      <c r="C18" s="18">
        <v>19341.5</v>
      </c>
      <c r="D18" s="19">
        <v>20225</v>
      </c>
      <c r="E18" s="27">
        <v>4.4943433944726339</v>
      </c>
      <c r="F18" s="27">
        <v>4.440549125217677</v>
      </c>
      <c r="G18" s="28">
        <v>4.406385282564222</v>
      </c>
    </row>
    <row r="19" spans="1:7">
      <c r="A19" s="17" t="s">
        <v>168</v>
      </c>
      <c r="B19" s="18">
        <v>6985.5</v>
      </c>
      <c r="C19" s="18">
        <v>10808.5</v>
      </c>
      <c r="D19" s="19">
        <v>15386</v>
      </c>
      <c r="E19" s="27">
        <v>1.7789180826749347</v>
      </c>
      <c r="F19" s="27">
        <v>2.4814867109539209</v>
      </c>
      <c r="G19" s="28">
        <v>3.3521208384441592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0</v>
      </c>
      <c r="C21" s="18">
        <v>0</v>
      </c>
      <c r="D21" s="19">
        <v>0</v>
      </c>
      <c r="E21" s="27" t="s">
        <v>172</v>
      </c>
      <c r="F21" s="27" t="s">
        <v>172</v>
      </c>
      <c r="G21" s="28" t="s">
        <v>172</v>
      </c>
    </row>
    <row r="22" spans="1:7">
      <c r="A22" s="17" t="s">
        <v>171</v>
      </c>
      <c r="B22" s="18">
        <v>0</v>
      </c>
      <c r="C22" s="18">
        <v>0</v>
      </c>
      <c r="D22" s="19">
        <v>0</v>
      </c>
      <c r="E22" s="27" t="s">
        <v>172</v>
      </c>
      <c r="F22" s="27" t="s">
        <v>172</v>
      </c>
      <c r="G22" s="28" t="s">
        <v>172</v>
      </c>
    </row>
    <row r="23" spans="1:7">
      <c r="A23" s="17" t="s">
        <v>173</v>
      </c>
      <c r="B23" s="18">
        <v>0</v>
      </c>
      <c r="C23" s="18">
        <v>0</v>
      </c>
      <c r="D23" s="19">
        <v>0</v>
      </c>
      <c r="E23" s="27" t="s">
        <v>172</v>
      </c>
      <c r="F23" s="27" t="s">
        <v>172</v>
      </c>
      <c r="G23" s="28" t="s">
        <v>172</v>
      </c>
    </row>
    <row r="24" spans="1:7">
      <c r="A24" s="17" t="s">
        <v>174</v>
      </c>
      <c r="B24" s="18">
        <v>0</v>
      </c>
      <c r="C24" s="18">
        <v>0</v>
      </c>
      <c r="D24" s="19">
        <v>0</v>
      </c>
      <c r="E24" s="27" t="s">
        <v>172</v>
      </c>
      <c r="F24" s="27" t="s">
        <v>172</v>
      </c>
      <c r="G24" s="28" t="s">
        <v>172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0</v>
      </c>
      <c r="C26" s="18">
        <v>0</v>
      </c>
      <c r="D26" s="19">
        <v>0</v>
      </c>
      <c r="E26" s="27" t="s">
        <v>172</v>
      </c>
      <c r="F26" s="27" t="s">
        <v>172</v>
      </c>
      <c r="G26" s="28" t="s">
        <v>172</v>
      </c>
    </row>
    <row r="27" spans="1:7">
      <c r="A27" s="17" t="s">
        <v>177</v>
      </c>
      <c r="B27" s="18">
        <v>11030</v>
      </c>
      <c r="C27" s="18">
        <v>11184.5</v>
      </c>
      <c r="D27" s="19">
        <v>853</v>
      </c>
      <c r="E27" s="27">
        <v>2.8088850407135535</v>
      </c>
      <c r="F27" s="27">
        <v>2.5678112706355303</v>
      </c>
      <c r="G27" s="28">
        <v>0.18584161414226361</v>
      </c>
    </row>
    <row r="28" spans="1:7">
      <c r="A28" s="17" t="s">
        <v>178</v>
      </c>
      <c r="B28" s="18">
        <v>6001.5</v>
      </c>
      <c r="C28" s="18">
        <v>7410.5</v>
      </c>
      <c r="D28" s="19">
        <v>9538</v>
      </c>
      <c r="E28" s="27">
        <v>1.5283339593692105</v>
      </c>
      <c r="F28" s="27">
        <v>1.7013514614908665</v>
      </c>
      <c r="G28" s="28">
        <v>2.078027333750188</v>
      </c>
    </row>
    <row r="29" spans="1:7">
      <c r="A29" s="17" t="s">
        <v>179</v>
      </c>
      <c r="B29" s="18">
        <v>0</v>
      </c>
      <c r="C29" s="18">
        <v>0</v>
      </c>
      <c r="D29" s="19">
        <v>42</v>
      </c>
      <c r="E29" s="27" t="s">
        <v>172</v>
      </c>
      <c r="F29" s="27" t="s">
        <v>172</v>
      </c>
      <c r="G29" s="28">
        <v>9.1504663469813268E-3</v>
      </c>
    </row>
    <row r="30" spans="1:7">
      <c r="A30" s="17" t="s">
        <v>180</v>
      </c>
      <c r="B30" s="18">
        <v>0</v>
      </c>
      <c r="C30" s="18">
        <v>0</v>
      </c>
      <c r="D30" s="19">
        <v>0</v>
      </c>
      <c r="E30" s="27" t="s">
        <v>172</v>
      </c>
      <c r="F30" s="27" t="s">
        <v>172</v>
      </c>
      <c r="G30" s="28" t="s">
        <v>172</v>
      </c>
    </row>
    <row r="31" spans="1:7">
      <c r="A31" s="17" t="s">
        <v>181</v>
      </c>
      <c r="B31" s="18">
        <v>0</v>
      </c>
      <c r="C31" s="18">
        <v>0</v>
      </c>
      <c r="D31" s="19">
        <v>0</v>
      </c>
      <c r="E31" s="27" t="s">
        <v>172</v>
      </c>
      <c r="F31" s="27" t="s">
        <v>172</v>
      </c>
      <c r="G31" s="28" t="s">
        <v>172</v>
      </c>
    </row>
    <row r="32" spans="1:7">
      <c r="A32" s="17" t="s">
        <v>182</v>
      </c>
      <c r="B32" s="18">
        <v>0</v>
      </c>
      <c r="C32" s="18">
        <v>0</v>
      </c>
      <c r="D32" s="19">
        <v>0</v>
      </c>
      <c r="E32" s="27" t="s">
        <v>172</v>
      </c>
      <c r="F32" s="27" t="s">
        <v>172</v>
      </c>
      <c r="G32" s="28" t="s">
        <v>172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0</v>
      </c>
      <c r="D35" s="19">
        <v>0</v>
      </c>
      <c r="E35" s="27" t="s">
        <v>172</v>
      </c>
      <c r="F35" s="27" t="s">
        <v>172</v>
      </c>
      <c r="G35" s="28" t="s">
        <v>172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392682.5</v>
      </c>
      <c r="C37" s="21">
        <v>435565.5</v>
      </c>
      <c r="D37" s="22">
        <v>458993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147</v>
      </c>
      <c r="B39" s="6"/>
      <c r="C39" s="6"/>
      <c r="D39" s="6"/>
      <c r="E39" s="6"/>
      <c r="F39" s="6"/>
    </row>
    <row r="40" spans="1:7">
      <c r="A40" s="7"/>
      <c r="B40" s="98"/>
      <c r="C40" s="97" t="s">
        <v>35</v>
      </c>
      <c r="D40" s="99"/>
      <c r="E40" s="11"/>
      <c r="F40" s="97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189</v>
      </c>
      <c r="C42" s="18">
        <v>208</v>
      </c>
      <c r="D42" s="19">
        <v>212</v>
      </c>
      <c r="E42" s="27">
        <v>8.9003164556962028E-2</v>
      </c>
      <c r="F42" s="27">
        <v>8.8366994927394624E-2</v>
      </c>
      <c r="G42" s="28">
        <v>8.4837667924558505E-2</v>
      </c>
    </row>
    <row r="43" spans="1:7">
      <c r="A43" s="17" t="s">
        <v>159</v>
      </c>
      <c r="B43" s="18">
        <v>34099.5</v>
      </c>
      <c r="C43" s="18">
        <v>33208</v>
      </c>
      <c r="D43" s="19">
        <v>32286</v>
      </c>
      <c r="E43" s="27">
        <v>16.05800745931284</v>
      </c>
      <c r="F43" s="27">
        <v>14.108130613215964</v>
      </c>
      <c r="G43" s="28">
        <v>12.920136540624037</v>
      </c>
    </row>
    <row r="44" spans="1:7">
      <c r="A44" s="17" t="s">
        <v>94</v>
      </c>
      <c r="B44" s="18">
        <v>61360.5</v>
      </c>
      <c r="C44" s="18">
        <v>66815</v>
      </c>
      <c r="D44" s="19">
        <v>70443</v>
      </c>
      <c r="E44" s="27">
        <v>28.895654385171792</v>
      </c>
      <c r="F44" s="27">
        <v>28.385772913816691</v>
      </c>
      <c r="G44" s="28">
        <v>28.1897162340079</v>
      </c>
    </row>
    <row r="45" spans="1:7">
      <c r="A45" s="17" t="s">
        <v>96</v>
      </c>
      <c r="B45" s="18">
        <v>2246</v>
      </c>
      <c r="C45" s="18">
        <v>2692</v>
      </c>
      <c r="D45" s="19">
        <v>3111</v>
      </c>
      <c r="E45" s="27">
        <v>1.0576778179626281</v>
      </c>
      <c r="F45" s="27">
        <v>1.1436728381949341</v>
      </c>
      <c r="G45" s="28">
        <v>1.2449527590250071</v>
      </c>
    </row>
    <row r="46" spans="1:7">
      <c r="A46" s="17" t="s">
        <v>160</v>
      </c>
      <c r="B46" s="18">
        <v>30493.5</v>
      </c>
      <c r="C46" s="18">
        <v>33381</v>
      </c>
      <c r="D46" s="19">
        <v>35867</v>
      </c>
      <c r="E46" s="27">
        <v>14.359883589511755</v>
      </c>
      <c r="F46" s="27">
        <v>14.181628161881537</v>
      </c>
      <c r="G46" s="28">
        <v>14.353172808727075</v>
      </c>
    </row>
    <row r="47" spans="1:7">
      <c r="A47" s="17" t="s">
        <v>161</v>
      </c>
      <c r="B47" s="18">
        <v>0</v>
      </c>
      <c r="C47" s="18">
        <v>0</v>
      </c>
      <c r="D47" s="19">
        <v>0</v>
      </c>
      <c r="E47" s="27" t="s">
        <v>172</v>
      </c>
      <c r="F47" s="27" t="s">
        <v>172</v>
      </c>
      <c r="G47" s="28" t="s">
        <v>172</v>
      </c>
    </row>
    <row r="48" spans="1:7">
      <c r="A48" s="17" t="s">
        <v>162</v>
      </c>
      <c r="B48" s="18">
        <v>0</v>
      </c>
      <c r="C48" s="18">
        <v>0</v>
      </c>
      <c r="D48" s="19">
        <v>0</v>
      </c>
      <c r="E48" s="27" t="s">
        <v>172</v>
      </c>
      <c r="F48" s="27" t="s">
        <v>172</v>
      </c>
      <c r="G48" s="28" t="s">
        <v>172</v>
      </c>
    </row>
    <row r="49" spans="1:7">
      <c r="A49" s="17" t="s">
        <v>163</v>
      </c>
      <c r="B49" s="18">
        <v>0</v>
      </c>
      <c r="C49" s="18">
        <v>0</v>
      </c>
      <c r="D49" s="19">
        <v>312</v>
      </c>
      <c r="E49" s="27" t="s">
        <v>172</v>
      </c>
      <c r="F49" s="27" t="s">
        <v>172</v>
      </c>
      <c r="G49" s="28">
        <v>0.1248554358135012</v>
      </c>
    </row>
    <row r="50" spans="1:7">
      <c r="A50" s="17" t="s">
        <v>164</v>
      </c>
      <c r="B50" s="18">
        <v>0</v>
      </c>
      <c r="C50" s="18">
        <v>0</v>
      </c>
      <c r="D50" s="19">
        <v>0</v>
      </c>
      <c r="E50" s="27" t="s">
        <v>172</v>
      </c>
      <c r="F50" s="27" t="s">
        <v>172</v>
      </c>
      <c r="G50" s="28" t="s">
        <v>172</v>
      </c>
    </row>
    <row r="51" spans="1:7">
      <c r="A51" s="17" t="s">
        <v>165</v>
      </c>
      <c r="B51" s="18">
        <v>3118.5</v>
      </c>
      <c r="C51" s="18">
        <v>9307</v>
      </c>
      <c r="D51" s="19">
        <v>8686</v>
      </c>
      <c r="E51" s="27">
        <v>1.4685522151898733</v>
      </c>
      <c r="F51" s="27">
        <v>3.9539981816791427</v>
      </c>
      <c r="G51" s="28">
        <v>3.4759433188335622</v>
      </c>
    </row>
    <row r="52" spans="1:7">
      <c r="A52" s="17" t="s">
        <v>166</v>
      </c>
      <c r="B52" s="18">
        <v>42703.5</v>
      </c>
      <c r="C52" s="18">
        <v>43694.5</v>
      </c>
      <c r="D52" s="19">
        <v>45711</v>
      </c>
      <c r="E52" s="27">
        <v>20.109770569620252</v>
      </c>
      <c r="F52" s="27">
        <v>18.563229133918483</v>
      </c>
      <c r="G52" s="28">
        <v>18.292521879714592</v>
      </c>
    </row>
    <row r="53" spans="1:7">
      <c r="A53" s="17" t="s">
        <v>167</v>
      </c>
      <c r="B53" s="18">
        <v>9218.5</v>
      </c>
      <c r="C53" s="18">
        <v>9175</v>
      </c>
      <c r="D53" s="19">
        <v>9105</v>
      </c>
      <c r="E53" s="27">
        <v>4.3411411241711875</v>
      </c>
      <c r="F53" s="27">
        <v>3.8979191272059888</v>
      </c>
      <c r="G53" s="28">
        <v>3.6436177662882319</v>
      </c>
    </row>
    <row r="54" spans="1:7">
      <c r="A54" s="17" t="s">
        <v>168</v>
      </c>
      <c r="B54" s="18">
        <v>5906.5</v>
      </c>
      <c r="C54" s="18">
        <v>8954.5</v>
      </c>
      <c r="D54" s="19">
        <v>12604</v>
      </c>
      <c r="E54" s="27">
        <v>2.7814666214587103</v>
      </c>
      <c r="F54" s="27">
        <v>3.8042416157565149</v>
      </c>
      <c r="G54" s="28">
        <v>5.0438394647223364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0</v>
      </c>
      <c r="C56" s="18">
        <v>0</v>
      </c>
      <c r="D56" s="19">
        <v>0</v>
      </c>
      <c r="E56" s="27" t="s">
        <v>172</v>
      </c>
      <c r="F56" s="27" t="s">
        <v>172</v>
      </c>
      <c r="G56" s="28" t="s">
        <v>172</v>
      </c>
    </row>
    <row r="57" spans="1:7">
      <c r="A57" s="17" t="s">
        <v>171</v>
      </c>
      <c r="B57" s="18">
        <v>0</v>
      </c>
      <c r="C57" s="18">
        <v>0</v>
      </c>
      <c r="D57" s="19">
        <v>0</v>
      </c>
      <c r="E57" s="27" t="s">
        <v>172</v>
      </c>
      <c r="F57" s="27" t="s">
        <v>172</v>
      </c>
      <c r="G57" s="28" t="s">
        <v>172</v>
      </c>
    </row>
    <row r="58" spans="1:7">
      <c r="A58" s="17" t="s">
        <v>173</v>
      </c>
      <c r="B58" s="18">
        <v>0</v>
      </c>
      <c r="C58" s="18">
        <v>0</v>
      </c>
      <c r="D58" s="19">
        <v>0</v>
      </c>
      <c r="E58" s="27" t="s">
        <v>172</v>
      </c>
      <c r="F58" s="27" t="s">
        <v>172</v>
      </c>
      <c r="G58" s="28" t="s">
        <v>172</v>
      </c>
    </row>
    <row r="59" spans="1:7">
      <c r="A59" s="17" t="s">
        <v>174</v>
      </c>
      <c r="B59" s="18">
        <v>0</v>
      </c>
      <c r="C59" s="18">
        <v>0</v>
      </c>
      <c r="D59" s="19">
        <v>0</v>
      </c>
      <c r="E59" s="27" t="s">
        <v>172</v>
      </c>
      <c r="F59" s="27" t="s">
        <v>172</v>
      </c>
      <c r="G59" s="28" t="s">
        <v>172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172</v>
      </c>
      <c r="F61" s="27" t="s">
        <v>172</v>
      </c>
      <c r="G61" s="28" t="s">
        <v>172</v>
      </c>
    </row>
    <row r="62" spans="1:7">
      <c r="A62" s="17" t="s">
        <v>177</v>
      </c>
      <c r="B62" s="18">
        <v>18121.5</v>
      </c>
      <c r="C62" s="18">
        <v>22189</v>
      </c>
      <c r="D62" s="19">
        <v>25432</v>
      </c>
      <c r="E62" s="27">
        <v>8.5337081826401455</v>
      </c>
      <c r="F62" s="27">
        <v>9.4268040886728812</v>
      </c>
      <c r="G62" s="28">
        <v>10.177318729515905</v>
      </c>
    </row>
    <row r="63" spans="1:7">
      <c r="A63" s="17" t="s">
        <v>178</v>
      </c>
      <c r="B63" s="18">
        <v>4895</v>
      </c>
      <c r="C63" s="18">
        <v>5758</v>
      </c>
      <c r="D63" s="19">
        <v>6101</v>
      </c>
      <c r="E63" s="27">
        <v>2.3051348704038577</v>
      </c>
      <c r="F63" s="27">
        <v>2.4462363307304722</v>
      </c>
      <c r="G63" s="28">
        <v>2.4414840189043936</v>
      </c>
    </row>
    <row r="64" spans="1:7">
      <c r="A64" s="17" t="s">
        <v>179</v>
      </c>
      <c r="B64" s="18">
        <v>0</v>
      </c>
      <c r="C64" s="18">
        <v>0</v>
      </c>
      <c r="D64" s="19">
        <v>19</v>
      </c>
      <c r="E64" s="27" t="s">
        <v>172</v>
      </c>
      <c r="F64" s="27" t="s">
        <v>172</v>
      </c>
      <c r="G64" s="28">
        <v>7.6033758988991113E-3</v>
      </c>
    </row>
    <row r="65" spans="1:7">
      <c r="A65" s="17" t="s">
        <v>180</v>
      </c>
      <c r="B65" s="18">
        <v>0</v>
      </c>
      <c r="C65" s="18">
        <v>0</v>
      </c>
      <c r="D65" s="19">
        <v>0</v>
      </c>
      <c r="E65" s="27" t="s">
        <v>172</v>
      </c>
      <c r="F65" s="27" t="s">
        <v>172</v>
      </c>
      <c r="G65" s="28" t="s">
        <v>172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172</v>
      </c>
      <c r="F67" s="27" t="s">
        <v>172</v>
      </c>
      <c r="G67" s="28" t="s">
        <v>172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172</v>
      </c>
      <c r="F70" s="27" t="s">
        <v>172</v>
      </c>
      <c r="G70" s="28" t="s">
        <v>172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21">
        <v>212352</v>
      </c>
      <c r="C72" s="21">
        <v>235382</v>
      </c>
      <c r="D72" s="22">
        <v>249889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26" t="s">
        <v>156</v>
      </c>
      <c r="G74" s="138">
        <v>19</v>
      </c>
    </row>
    <row r="75" spans="1:7" ht="12.75" customHeight="1">
      <c r="A75" s="26" t="s">
        <v>157</v>
      </c>
      <c r="G75" s="137"/>
    </row>
    <row r="76" spans="1:7" ht="12.75" customHeight="1"/>
  </sheetData>
  <mergeCells count="1">
    <mergeCell ref="G74:G75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189</v>
      </c>
      <c r="B4" s="6"/>
      <c r="C4" s="6"/>
      <c r="D4" s="6"/>
      <c r="E4" s="6"/>
      <c r="F4" s="6"/>
    </row>
    <row r="5" spans="1:7">
      <c r="A5" s="7"/>
      <c r="B5" s="8"/>
      <c r="C5" s="97" t="s">
        <v>2</v>
      </c>
      <c r="D5" s="10"/>
      <c r="E5" s="11"/>
      <c r="F5" s="97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99466</v>
      </c>
      <c r="C7" s="18">
        <v>138939.5</v>
      </c>
      <c r="D7" s="19">
        <v>157154</v>
      </c>
      <c r="E7" s="27">
        <v>18.591532447239008</v>
      </c>
      <c r="F7" s="27">
        <v>18.929654567303107</v>
      </c>
      <c r="G7" s="28">
        <v>16.908242706454985</v>
      </c>
    </row>
    <row r="8" spans="1:7">
      <c r="A8" s="17" t="s">
        <v>159</v>
      </c>
      <c r="B8" s="18">
        <v>160254.5</v>
      </c>
      <c r="C8" s="18">
        <v>192548</v>
      </c>
      <c r="D8" s="19">
        <v>234307</v>
      </c>
      <c r="E8" s="27">
        <v>29.953720231697904</v>
      </c>
      <c r="F8" s="27">
        <v>26.233483837390221</v>
      </c>
      <c r="G8" s="28">
        <v>25.20915550238205</v>
      </c>
    </row>
    <row r="9" spans="1:7">
      <c r="A9" s="17" t="s">
        <v>94</v>
      </c>
      <c r="B9" s="18">
        <v>76059</v>
      </c>
      <c r="C9" s="18">
        <v>96767.5</v>
      </c>
      <c r="D9" s="19">
        <v>129428</v>
      </c>
      <c r="E9" s="27">
        <v>14.216449504399009</v>
      </c>
      <c r="F9" s="27">
        <v>13.183978266378556</v>
      </c>
      <c r="G9" s="28">
        <v>13.925194630814717</v>
      </c>
    </row>
    <row r="10" spans="1:7">
      <c r="A10" s="17" t="s">
        <v>96</v>
      </c>
      <c r="B10" s="18">
        <v>46471.5</v>
      </c>
      <c r="C10" s="18">
        <v>54992</v>
      </c>
      <c r="D10" s="19">
        <v>80650</v>
      </c>
      <c r="E10" s="27">
        <v>8.6861480317079955</v>
      </c>
      <c r="F10" s="27">
        <v>7.4923226581723155</v>
      </c>
      <c r="G10" s="28">
        <v>8.6771560016009435</v>
      </c>
    </row>
    <row r="11" spans="1:7">
      <c r="A11" s="17" t="s">
        <v>160</v>
      </c>
      <c r="B11" s="18">
        <v>41136.5</v>
      </c>
      <c r="C11" s="18">
        <v>53629.5</v>
      </c>
      <c r="D11" s="19">
        <v>71575</v>
      </c>
      <c r="E11" s="27">
        <v>7.6889648172827645</v>
      </c>
      <c r="F11" s="27">
        <v>7.3066903912651329</v>
      </c>
      <c r="G11" s="28">
        <v>7.7007742196477063</v>
      </c>
    </row>
    <row r="12" spans="1:7">
      <c r="A12" s="17" t="s">
        <v>161</v>
      </c>
      <c r="B12" s="18">
        <v>0</v>
      </c>
      <c r="C12" s="18">
        <v>0</v>
      </c>
      <c r="D12" s="19">
        <v>0</v>
      </c>
      <c r="E12" s="27" t="s">
        <v>172</v>
      </c>
      <c r="F12" s="27" t="s">
        <v>172</v>
      </c>
      <c r="G12" s="28" t="s">
        <v>172</v>
      </c>
    </row>
    <row r="13" spans="1:7">
      <c r="A13" s="17" t="s">
        <v>162</v>
      </c>
      <c r="B13" s="18">
        <v>111567</v>
      </c>
      <c r="C13" s="18">
        <v>197050</v>
      </c>
      <c r="D13" s="19">
        <v>256299</v>
      </c>
      <c r="E13" s="27">
        <v>20.853372011954985</v>
      </c>
      <c r="F13" s="27">
        <v>26.846853720411239</v>
      </c>
      <c r="G13" s="28">
        <v>27.575280918218478</v>
      </c>
    </row>
    <row r="14" spans="1:7">
      <c r="A14" s="17" t="s">
        <v>163</v>
      </c>
      <c r="B14" s="18">
        <v>0</v>
      </c>
      <c r="C14" s="18">
        <v>0</v>
      </c>
      <c r="D14" s="19">
        <v>0</v>
      </c>
      <c r="E14" s="27" t="s">
        <v>172</v>
      </c>
      <c r="F14" s="27" t="s">
        <v>172</v>
      </c>
      <c r="G14" s="28" t="s">
        <v>172</v>
      </c>
    </row>
    <row r="15" spans="1:7">
      <c r="A15" s="17" t="s">
        <v>164</v>
      </c>
      <c r="B15" s="18">
        <v>0</v>
      </c>
      <c r="C15" s="18">
        <v>0</v>
      </c>
      <c r="D15" s="19">
        <v>0</v>
      </c>
      <c r="E15" s="27" t="s">
        <v>172</v>
      </c>
      <c r="F15" s="27" t="s">
        <v>172</v>
      </c>
      <c r="G15" s="28" t="s">
        <v>172</v>
      </c>
    </row>
    <row r="16" spans="1:7">
      <c r="A16" s="17" t="s">
        <v>165</v>
      </c>
      <c r="B16" s="18">
        <v>0</v>
      </c>
      <c r="C16" s="18">
        <v>0</v>
      </c>
      <c r="D16" s="19">
        <v>0</v>
      </c>
      <c r="E16" s="27" t="s">
        <v>172</v>
      </c>
      <c r="F16" s="27" t="s">
        <v>172</v>
      </c>
      <c r="G16" s="28" t="s">
        <v>172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27" t="s">
        <v>172</v>
      </c>
      <c r="F18" s="27" t="s">
        <v>172</v>
      </c>
      <c r="G18" s="28" t="s">
        <v>172</v>
      </c>
    </row>
    <row r="19" spans="1:7">
      <c r="A19" s="17" t="s">
        <v>168</v>
      </c>
      <c r="B19" s="18">
        <v>52.5</v>
      </c>
      <c r="C19" s="18">
        <v>51.5</v>
      </c>
      <c r="D19" s="19">
        <v>39</v>
      </c>
      <c r="E19" s="27">
        <v>9.8129557183363955E-3</v>
      </c>
      <c r="F19" s="27">
        <v>7.0165590794274485E-3</v>
      </c>
      <c r="G19" s="28">
        <v>4.1960208811213486E-3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0</v>
      </c>
      <c r="C21" s="18">
        <v>0</v>
      </c>
      <c r="D21" s="19">
        <v>0</v>
      </c>
      <c r="E21" s="27" t="s">
        <v>172</v>
      </c>
      <c r="F21" s="27" t="s">
        <v>172</v>
      </c>
      <c r="G21" s="28" t="s">
        <v>172</v>
      </c>
    </row>
    <row r="22" spans="1:7">
      <c r="A22" s="17" t="s">
        <v>171</v>
      </c>
      <c r="B22" s="18">
        <v>0</v>
      </c>
      <c r="C22" s="18">
        <v>0</v>
      </c>
      <c r="D22" s="19">
        <v>0</v>
      </c>
      <c r="E22" s="27" t="s">
        <v>172</v>
      </c>
      <c r="F22" s="27" t="s">
        <v>172</v>
      </c>
      <c r="G22" s="28" t="s">
        <v>172</v>
      </c>
    </row>
    <row r="23" spans="1:7">
      <c r="A23" s="17" t="s">
        <v>173</v>
      </c>
      <c r="B23" s="18">
        <v>0</v>
      </c>
      <c r="C23" s="18">
        <v>0</v>
      </c>
      <c r="D23" s="19">
        <v>0</v>
      </c>
      <c r="E23" s="27" t="s">
        <v>172</v>
      </c>
      <c r="F23" s="27" t="s">
        <v>172</v>
      </c>
      <c r="G23" s="28" t="s">
        <v>172</v>
      </c>
    </row>
    <row r="24" spans="1:7">
      <c r="A24" s="17" t="s">
        <v>174</v>
      </c>
      <c r="B24" s="18">
        <v>0</v>
      </c>
      <c r="C24" s="18">
        <v>0</v>
      </c>
      <c r="D24" s="19">
        <v>0</v>
      </c>
      <c r="E24" s="27" t="s">
        <v>172</v>
      </c>
      <c r="F24" s="27" t="s">
        <v>172</v>
      </c>
      <c r="G24" s="28" t="s">
        <v>172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0</v>
      </c>
      <c r="C26" s="18">
        <v>0</v>
      </c>
      <c r="D26" s="19">
        <v>0</v>
      </c>
      <c r="E26" s="27" t="s">
        <v>172</v>
      </c>
      <c r="F26" s="27" t="s">
        <v>172</v>
      </c>
      <c r="G26" s="28" t="s">
        <v>172</v>
      </c>
    </row>
    <row r="27" spans="1:7">
      <c r="A27" s="17" t="s">
        <v>177</v>
      </c>
      <c r="B27" s="18">
        <v>0</v>
      </c>
      <c r="C27" s="18">
        <v>0</v>
      </c>
      <c r="D27" s="19">
        <v>0</v>
      </c>
      <c r="E27" s="27" t="s">
        <v>172</v>
      </c>
      <c r="F27" s="27" t="s">
        <v>172</v>
      </c>
      <c r="G27" s="28" t="s">
        <v>172</v>
      </c>
    </row>
    <row r="28" spans="1:7">
      <c r="A28" s="17" t="s">
        <v>178</v>
      </c>
      <c r="B28" s="18">
        <v>0</v>
      </c>
      <c r="C28" s="18">
        <v>0</v>
      </c>
      <c r="D28" s="19">
        <v>0</v>
      </c>
      <c r="E28" s="27" t="s">
        <v>172</v>
      </c>
      <c r="F28" s="27" t="s">
        <v>172</v>
      </c>
      <c r="G28" s="28" t="s">
        <v>172</v>
      </c>
    </row>
    <row r="29" spans="1:7">
      <c r="A29" s="17" t="s">
        <v>179</v>
      </c>
      <c r="B29" s="18">
        <v>0</v>
      </c>
      <c r="C29" s="18">
        <v>0</v>
      </c>
      <c r="D29" s="19">
        <v>0</v>
      </c>
      <c r="E29" s="27" t="s">
        <v>172</v>
      </c>
      <c r="F29" s="27" t="s">
        <v>172</v>
      </c>
      <c r="G29" s="28" t="s">
        <v>172</v>
      </c>
    </row>
    <row r="30" spans="1:7">
      <c r="A30" s="17" t="s">
        <v>180</v>
      </c>
      <c r="B30" s="18">
        <v>0</v>
      </c>
      <c r="C30" s="18">
        <v>0</v>
      </c>
      <c r="D30" s="19">
        <v>0</v>
      </c>
      <c r="E30" s="27" t="s">
        <v>172</v>
      </c>
      <c r="F30" s="27" t="s">
        <v>172</v>
      </c>
      <c r="G30" s="28" t="s">
        <v>172</v>
      </c>
    </row>
    <row r="31" spans="1:7">
      <c r="A31" s="17" t="s">
        <v>181</v>
      </c>
      <c r="B31" s="18">
        <v>0</v>
      </c>
      <c r="C31" s="18">
        <v>0</v>
      </c>
      <c r="D31" s="19">
        <v>0</v>
      </c>
      <c r="E31" s="27" t="s">
        <v>172</v>
      </c>
      <c r="F31" s="27" t="s">
        <v>172</v>
      </c>
      <c r="G31" s="28" t="s">
        <v>172</v>
      </c>
    </row>
    <row r="32" spans="1:7">
      <c r="A32" s="17" t="s">
        <v>182</v>
      </c>
      <c r="B32" s="18">
        <v>0</v>
      </c>
      <c r="C32" s="18">
        <v>0</v>
      </c>
      <c r="D32" s="19">
        <v>0</v>
      </c>
      <c r="E32" s="27" t="s">
        <v>172</v>
      </c>
      <c r="F32" s="27" t="s">
        <v>172</v>
      </c>
      <c r="G32" s="28" t="s">
        <v>172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0</v>
      </c>
      <c r="D35" s="19">
        <v>0</v>
      </c>
      <c r="E35" s="27" t="s">
        <v>172</v>
      </c>
      <c r="F35" s="27" t="s">
        <v>172</v>
      </c>
      <c r="G35" s="28" t="s">
        <v>172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535007</v>
      </c>
      <c r="C37" s="21">
        <v>733978</v>
      </c>
      <c r="D37" s="22">
        <v>929452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146</v>
      </c>
      <c r="B39" s="6"/>
      <c r="C39" s="6"/>
      <c r="D39" s="6"/>
      <c r="E39" s="6"/>
      <c r="F39" s="6"/>
    </row>
    <row r="40" spans="1:7">
      <c r="A40" s="7"/>
      <c r="B40" s="98"/>
      <c r="C40" s="97" t="s">
        <v>35</v>
      </c>
      <c r="D40" s="99"/>
      <c r="E40" s="11"/>
      <c r="F40" s="97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59622.5</v>
      </c>
      <c r="C42" s="18">
        <v>70843.5</v>
      </c>
      <c r="D42" s="19">
        <v>71036</v>
      </c>
      <c r="E42" s="27">
        <v>21.166899793381095</v>
      </c>
      <c r="F42" s="27">
        <v>19.214193499392465</v>
      </c>
      <c r="G42" s="28">
        <v>16.467877253622834</v>
      </c>
    </row>
    <row r="43" spans="1:7">
      <c r="A43" s="17" t="s">
        <v>159</v>
      </c>
      <c r="B43" s="18">
        <v>53305</v>
      </c>
      <c r="C43" s="18">
        <v>64452</v>
      </c>
      <c r="D43" s="19">
        <v>81338</v>
      </c>
      <c r="E43" s="27">
        <v>18.924090628306079</v>
      </c>
      <c r="F43" s="27">
        <v>17.480689116472835</v>
      </c>
      <c r="G43" s="28">
        <v>18.856132102809479</v>
      </c>
    </row>
    <row r="44" spans="1:7">
      <c r="A44" s="17" t="s">
        <v>94</v>
      </c>
      <c r="B44" s="18">
        <v>40506.5</v>
      </c>
      <c r="C44" s="18">
        <v>45899</v>
      </c>
      <c r="D44" s="19">
        <v>58472</v>
      </c>
      <c r="E44" s="27">
        <v>14.380427296416476</v>
      </c>
      <c r="F44" s="27">
        <v>12.448739368165249</v>
      </c>
      <c r="G44" s="28">
        <v>13.555235637899578</v>
      </c>
    </row>
    <row r="45" spans="1:7">
      <c r="A45" s="17" t="s">
        <v>96</v>
      </c>
      <c r="B45" s="18">
        <v>30830.5</v>
      </c>
      <c r="C45" s="18">
        <v>34087</v>
      </c>
      <c r="D45" s="19">
        <v>46949</v>
      </c>
      <c r="E45" s="27">
        <v>10.945299242397347</v>
      </c>
      <c r="F45" s="27">
        <v>9.2450854886304459</v>
      </c>
      <c r="G45" s="28">
        <v>10.88392321048959</v>
      </c>
    </row>
    <row r="46" spans="1:7">
      <c r="A46" s="17" t="s">
        <v>160</v>
      </c>
      <c r="B46" s="18">
        <v>23644</v>
      </c>
      <c r="C46" s="18">
        <v>28228.5</v>
      </c>
      <c r="D46" s="19">
        <v>33411</v>
      </c>
      <c r="E46" s="27">
        <v>8.3939817806147445</v>
      </c>
      <c r="F46" s="27">
        <v>7.6561415118902971</v>
      </c>
      <c r="G46" s="28">
        <v>7.745484640475147</v>
      </c>
    </row>
    <row r="47" spans="1:7">
      <c r="A47" s="17" t="s">
        <v>161</v>
      </c>
      <c r="B47" s="18">
        <v>0</v>
      </c>
      <c r="C47" s="18">
        <v>0</v>
      </c>
      <c r="D47" s="19">
        <v>0</v>
      </c>
      <c r="E47" s="27" t="s">
        <v>172</v>
      </c>
      <c r="F47" s="27" t="s">
        <v>172</v>
      </c>
      <c r="G47" s="28" t="s">
        <v>172</v>
      </c>
    </row>
    <row r="48" spans="1:7">
      <c r="A48" s="17" t="s">
        <v>162</v>
      </c>
      <c r="B48" s="18">
        <v>73735.5</v>
      </c>
      <c r="C48" s="18">
        <v>125161.5</v>
      </c>
      <c r="D48" s="19">
        <v>140131</v>
      </c>
      <c r="E48" s="27">
        <v>26.177230738644834</v>
      </c>
      <c r="F48" s="27">
        <v>33.946336356535326</v>
      </c>
      <c r="G48" s="28">
        <v>32.485783369382027</v>
      </c>
    </row>
    <row r="49" spans="1:7">
      <c r="A49" s="17" t="s">
        <v>163</v>
      </c>
      <c r="B49" s="18">
        <v>0</v>
      </c>
      <c r="C49" s="18">
        <v>0</v>
      </c>
      <c r="D49" s="19">
        <v>0</v>
      </c>
      <c r="E49" s="27" t="s">
        <v>172</v>
      </c>
      <c r="F49" s="27" t="s">
        <v>172</v>
      </c>
      <c r="G49" s="28" t="s">
        <v>172</v>
      </c>
    </row>
    <row r="50" spans="1:7">
      <c r="A50" s="17" t="s">
        <v>164</v>
      </c>
      <c r="B50" s="18">
        <v>0</v>
      </c>
      <c r="C50" s="18">
        <v>0</v>
      </c>
      <c r="D50" s="19">
        <v>0</v>
      </c>
      <c r="E50" s="27" t="s">
        <v>172</v>
      </c>
      <c r="F50" s="27" t="s">
        <v>172</v>
      </c>
      <c r="G50" s="28" t="s">
        <v>172</v>
      </c>
    </row>
    <row r="51" spans="1:7">
      <c r="A51" s="17" t="s">
        <v>165</v>
      </c>
      <c r="B51" s="18">
        <v>0</v>
      </c>
      <c r="C51" s="18">
        <v>0</v>
      </c>
      <c r="D51" s="19">
        <v>0</v>
      </c>
      <c r="E51" s="27" t="s">
        <v>172</v>
      </c>
      <c r="F51" s="27" t="s">
        <v>172</v>
      </c>
      <c r="G51" s="28" t="s">
        <v>172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172</v>
      </c>
      <c r="F53" s="27" t="s">
        <v>172</v>
      </c>
      <c r="G53" s="28" t="s">
        <v>172</v>
      </c>
    </row>
    <row r="54" spans="1:7">
      <c r="A54" s="17" t="s">
        <v>168</v>
      </c>
      <c r="B54" s="18">
        <v>34</v>
      </c>
      <c r="C54" s="18">
        <v>32.5</v>
      </c>
      <c r="D54" s="19">
        <v>24</v>
      </c>
      <c r="E54" s="27">
        <v>1.2070520239422318E-2</v>
      </c>
      <c r="F54" s="27">
        <v>8.8146589133830926E-3</v>
      </c>
      <c r="G54" s="28">
        <v>5.5637853213433763E-3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0</v>
      </c>
      <c r="C56" s="18">
        <v>0</v>
      </c>
      <c r="D56" s="19">
        <v>0</v>
      </c>
      <c r="E56" s="27" t="s">
        <v>172</v>
      </c>
      <c r="F56" s="27" t="s">
        <v>172</v>
      </c>
      <c r="G56" s="28" t="s">
        <v>172</v>
      </c>
    </row>
    <row r="57" spans="1:7">
      <c r="A57" s="17" t="s">
        <v>171</v>
      </c>
      <c r="B57" s="18">
        <v>0</v>
      </c>
      <c r="C57" s="18">
        <v>0</v>
      </c>
      <c r="D57" s="19">
        <v>0</v>
      </c>
      <c r="E57" s="27" t="s">
        <v>172</v>
      </c>
      <c r="F57" s="27" t="s">
        <v>172</v>
      </c>
      <c r="G57" s="28" t="s">
        <v>172</v>
      </c>
    </row>
    <row r="58" spans="1:7">
      <c r="A58" s="17" t="s">
        <v>173</v>
      </c>
      <c r="B58" s="18">
        <v>0</v>
      </c>
      <c r="C58" s="18">
        <v>0</v>
      </c>
      <c r="D58" s="19">
        <v>0</v>
      </c>
      <c r="E58" s="27" t="s">
        <v>172</v>
      </c>
      <c r="F58" s="27" t="s">
        <v>172</v>
      </c>
      <c r="G58" s="28" t="s">
        <v>172</v>
      </c>
    </row>
    <row r="59" spans="1:7">
      <c r="A59" s="17" t="s">
        <v>174</v>
      </c>
      <c r="B59" s="18">
        <v>0</v>
      </c>
      <c r="C59" s="18">
        <v>0</v>
      </c>
      <c r="D59" s="19">
        <v>0</v>
      </c>
      <c r="E59" s="27" t="s">
        <v>172</v>
      </c>
      <c r="F59" s="27" t="s">
        <v>172</v>
      </c>
      <c r="G59" s="28" t="s">
        <v>172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0</v>
      </c>
      <c r="C61" s="18">
        <v>0</v>
      </c>
      <c r="D61" s="19">
        <v>0</v>
      </c>
      <c r="E61" s="27" t="s">
        <v>172</v>
      </c>
      <c r="F61" s="27" t="s">
        <v>172</v>
      </c>
      <c r="G61" s="28" t="s">
        <v>172</v>
      </c>
    </row>
    <row r="62" spans="1:7">
      <c r="A62" s="17" t="s">
        <v>177</v>
      </c>
      <c r="B62" s="18">
        <v>0</v>
      </c>
      <c r="C62" s="18">
        <v>0</v>
      </c>
      <c r="D62" s="19">
        <v>0</v>
      </c>
      <c r="E62" s="27" t="s">
        <v>172</v>
      </c>
      <c r="F62" s="27" t="s">
        <v>172</v>
      </c>
      <c r="G62" s="28" t="s">
        <v>172</v>
      </c>
    </row>
    <row r="63" spans="1:7">
      <c r="A63" s="17" t="s">
        <v>178</v>
      </c>
      <c r="B63" s="18">
        <v>0</v>
      </c>
      <c r="C63" s="18">
        <v>0</v>
      </c>
      <c r="D63" s="19">
        <v>0</v>
      </c>
      <c r="E63" s="27" t="s">
        <v>172</v>
      </c>
      <c r="F63" s="27" t="s">
        <v>172</v>
      </c>
      <c r="G63" s="28" t="s">
        <v>172</v>
      </c>
    </row>
    <row r="64" spans="1:7">
      <c r="A64" s="17" t="s">
        <v>179</v>
      </c>
      <c r="B64" s="18">
        <v>0</v>
      </c>
      <c r="C64" s="18">
        <v>0</v>
      </c>
      <c r="D64" s="19">
        <v>0</v>
      </c>
      <c r="E64" s="27" t="s">
        <v>172</v>
      </c>
      <c r="F64" s="27" t="s">
        <v>172</v>
      </c>
      <c r="G64" s="28" t="s">
        <v>172</v>
      </c>
    </row>
    <row r="65" spans="1:7">
      <c r="A65" s="17" t="s">
        <v>180</v>
      </c>
      <c r="B65" s="18">
        <v>0</v>
      </c>
      <c r="C65" s="18">
        <v>0</v>
      </c>
      <c r="D65" s="19">
        <v>0</v>
      </c>
      <c r="E65" s="27" t="s">
        <v>172</v>
      </c>
      <c r="F65" s="27" t="s">
        <v>172</v>
      </c>
      <c r="G65" s="28" t="s">
        <v>172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172</v>
      </c>
      <c r="F67" s="27" t="s">
        <v>172</v>
      </c>
      <c r="G67" s="28" t="s">
        <v>172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0</v>
      </c>
      <c r="D70" s="19">
        <v>0</v>
      </c>
      <c r="E70" s="27" t="s">
        <v>172</v>
      </c>
      <c r="F70" s="27" t="s">
        <v>172</v>
      </c>
      <c r="G70" s="28" t="s">
        <v>172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21">
        <v>281678</v>
      </c>
      <c r="C72" s="21">
        <v>368704</v>
      </c>
      <c r="D72" s="22">
        <v>431361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26" t="s">
        <v>156</v>
      </c>
      <c r="G74" s="138">
        <v>20</v>
      </c>
    </row>
    <row r="75" spans="1:7" ht="12.75" customHeight="1">
      <c r="A75" s="26" t="s">
        <v>157</v>
      </c>
      <c r="G75" s="137"/>
    </row>
    <row r="76" spans="1:7" ht="12.75" customHeight="1"/>
  </sheetData>
  <mergeCells count="1">
    <mergeCell ref="G74:G75"/>
  </mergeCells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145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1534099</v>
      </c>
      <c r="C7" s="18">
        <v>1636543</v>
      </c>
      <c r="D7" s="19">
        <v>1738982</v>
      </c>
      <c r="E7" s="27">
        <v>26.392479007376515</v>
      </c>
      <c r="F7" s="27">
        <v>24.050790289820206</v>
      </c>
      <c r="G7" s="28">
        <v>24.558007772781707</v>
      </c>
    </row>
    <row r="8" spans="1:7">
      <c r="A8" s="17" t="s">
        <v>159</v>
      </c>
      <c r="B8" s="18">
        <v>47387</v>
      </c>
      <c r="C8" s="18">
        <v>60765</v>
      </c>
      <c r="D8" s="19">
        <v>63581</v>
      </c>
      <c r="E8" s="27">
        <v>0.81524099991105581</v>
      </c>
      <c r="F8" s="27">
        <v>0.89300817146932576</v>
      </c>
      <c r="G8" s="28">
        <v>0.89789468332693134</v>
      </c>
    </row>
    <row r="9" spans="1:7">
      <c r="A9" s="17" t="s">
        <v>94</v>
      </c>
      <c r="B9" s="18">
        <v>1191505</v>
      </c>
      <c r="C9" s="18">
        <v>1434390</v>
      </c>
      <c r="D9" s="19">
        <v>1559651</v>
      </c>
      <c r="E9" s="27">
        <v>20.498527604596674</v>
      </c>
      <c r="F9" s="27">
        <v>21.079930734368244</v>
      </c>
      <c r="G9" s="28">
        <v>22.025484669091895</v>
      </c>
    </row>
    <row r="10" spans="1:7">
      <c r="A10" s="17" t="s">
        <v>96</v>
      </c>
      <c r="B10" s="18">
        <v>1104183</v>
      </c>
      <c r="C10" s="18">
        <v>1128181</v>
      </c>
      <c r="D10" s="19">
        <v>1060373</v>
      </c>
      <c r="E10" s="27">
        <v>18.996249034646411</v>
      </c>
      <c r="F10" s="27">
        <v>16.579854388158239</v>
      </c>
      <c r="G10" s="28">
        <v>14.974650902682061</v>
      </c>
    </row>
    <row r="11" spans="1:7">
      <c r="A11" s="17" t="s">
        <v>160</v>
      </c>
      <c r="B11" s="18">
        <v>456472</v>
      </c>
      <c r="C11" s="18">
        <v>509862</v>
      </c>
      <c r="D11" s="19">
        <v>566897</v>
      </c>
      <c r="E11" s="27">
        <v>7.8530966237871036</v>
      </c>
      <c r="F11" s="27">
        <v>7.4929800431447937</v>
      </c>
      <c r="G11" s="28">
        <v>8.0057533271572865</v>
      </c>
    </row>
    <row r="12" spans="1:7">
      <c r="A12" s="17" t="s">
        <v>161</v>
      </c>
      <c r="B12" s="18">
        <v>33779</v>
      </c>
      <c r="C12" s="18">
        <v>43715</v>
      </c>
      <c r="D12" s="19">
        <v>45254</v>
      </c>
      <c r="E12" s="27">
        <v>0.58113038884072754</v>
      </c>
      <c r="F12" s="27">
        <v>0.64243976328119112</v>
      </c>
      <c r="G12" s="28">
        <v>0.63907969360779082</v>
      </c>
    </row>
    <row r="13" spans="1:7">
      <c r="A13" s="17" t="s">
        <v>162</v>
      </c>
      <c r="B13" s="18">
        <v>208665</v>
      </c>
      <c r="C13" s="18">
        <v>259132</v>
      </c>
      <c r="D13" s="19">
        <v>302240</v>
      </c>
      <c r="E13" s="27">
        <v>3.5898508714719326</v>
      </c>
      <c r="F13" s="27">
        <v>3.8082283138186348</v>
      </c>
      <c r="G13" s="28">
        <v>4.2682513500689154</v>
      </c>
    </row>
    <row r="14" spans="1:7">
      <c r="A14" s="17" t="s">
        <v>163</v>
      </c>
      <c r="B14" s="18">
        <v>452464</v>
      </c>
      <c r="C14" s="18">
        <v>465186</v>
      </c>
      <c r="D14" s="19">
        <v>528069</v>
      </c>
      <c r="E14" s="27">
        <v>7.7841434102972542</v>
      </c>
      <c r="F14" s="27">
        <v>6.8364173332202718</v>
      </c>
      <c r="G14" s="28">
        <v>7.4574219897417358</v>
      </c>
    </row>
    <row r="15" spans="1:7">
      <c r="A15" s="17" t="s">
        <v>164</v>
      </c>
      <c r="B15" s="18">
        <v>59419</v>
      </c>
      <c r="C15" s="18">
        <v>60041</v>
      </c>
      <c r="D15" s="19">
        <v>65565</v>
      </c>
      <c r="E15" s="27">
        <v>1.0222382715452556</v>
      </c>
      <c r="F15" s="27">
        <v>0.8823681991802812</v>
      </c>
      <c r="G15" s="28">
        <v>0.92591284994464151</v>
      </c>
    </row>
    <row r="16" spans="1:7">
      <c r="A16" s="17" t="s">
        <v>165</v>
      </c>
      <c r="B16" s="18">
        <v>262027</v>
      </c>
      <c r="C16" s="18">
        <v>298589</v>
      </c>
      <c r="D16" s="19">
        <v>360808</v>
      </c>
      <c r="E16" s="27">
        <v>4.5078851474812547</v>
      </c>
      <c r="F16" s="27">
        <v>4.3880921074772408</v>
      </c>
      <c r="G16" s="28">
        <v>5.0953521476828527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27" t="s">
        <v>172</v>
      </c>
      <c r="F18" s="27" t="s">
        <v>172</v>
      </c>
      <c r="G18" s="28" t="s">
        <v>172</v>
      </c>
    </row>
    <row r="19" spans="1:7">
      <c r="A19" s="17" t="s">
        <v>168</v>
      </c>
      <c r="B19" s="18">
        <v>134182</v>
      </c>
      <c r="C19" s="18">
        <v>144891</v>
      </c>
      <c r="D19" s="19">
        <v>169542</v>
      </c>
      <c r="E19" s="27">
        <v>2.308453116889976</v>
      </c>
      <c r="F19" s="27">
        <v>2.1293318023922008</v>
      </c>
      <c r="G19" s="28">
        <v>2.3942822604333776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40691</v>
      </c>
      <c r="C21" s="18">
        <v>22815</v>
      </c>
      <c r="D21" s="19">
        <v>25418</v>
      </c>
      <c r="E21" s="27">
        <v>0.70004371509867214</v>
      </c>
      <c r="F21" s="27">
        <v>0.3352913919538002</v>
      </c>
      <c r="G21" s="28">
        <v>0.35895451566983755</v>
      </c>
    </row>
    <row r="22" spans="1:7">
      <c r="A22" s="17" t="s">
        <v>171</v>
      </c>
      <c r="B22" s="18">
        <v>0</v>
      </c>
      <c r="C22" s="18">
        <v>347474</v>
      </c>
      <c r="D22" s="19">
        <v>317124</v>
      </c>
      <c r="E22" s="27" t="s">
        <v>172</v>
      </c>
      <c r="F22" s="27">
        <v>5.106510678402576</v>
      </c>
      <c r="G22" s="28">
        <v>4.4784440879408907</v>
      </c>
    </row>
    <row r="23" spans="1:7">
      <c r="A23" s="17" t="s">
        <v>173</v>
      </c>
      <c r="B23" s="18">
        <v>0</v>
      </c>
      <c r="C23" s="18">
        <v>7150</v>
      </c>
      <c r="D23" s="19">
        <v>7420</v>
      </c>
      <c r="E23" s="27" t="s">
        <v>172</v>
      </c>
      <c r="F23" s="27">
        <v>0.10507707440147585</v>
      </c>
      <c r="G23" s="28">
        <v>0.10478568362067017</v>
      </c>
    </row>
    <row r="24" spans="1:7">
      <c r="A24" s="17" t="s">
        <v>174</v>
      </c>
      <c r="B24" s="18">
        <v>0</v>
      </c>
      <c r="C24" s="18">
        <v>3312</v>
      </c>
      <c r="D24" s="19">
        <v>3397</v>
      </c>
      <c r="E24" s="27" t="s">
        <v>172</v>
      </c>
      <c r="F24" s="27">
        <v>4.8673464394082239E-2</v>
      </c>
      <c r="G24" s="28">
        <v>4.7972637096956414E-2</v>
      </c>
    </row>
    <row r="25" spans="1:7">
      <c r="A25" s="17" t="s">
        <v>175</v>
      </c>
      <c r="B25" s="18">
        <v>88604</v>
      </c>
      <c r="C25" s="18">
        <v>95868</v>
      </c>
      <c r="D25" s="19">
        <v>0</v>
      </c>
      <c r="E25" s="27">
        <v>1.5243339640854916</v>
      </c>
      <c r="F25" s="27">
        <v>1.4088851704504455</v>
      </c>
      <c r="G25" s="28" t="s">
        <v>172</v>
      </c>
    </row>
    <row r="26" spans="1:7">
      <c r="A26" s="17" t="s">
        <v>176</v>
      </c>
      <c r="B26" s="18">
        <v>55280</v>
      </c>
      <c r="C26" s="18">
        <v>34443</v>
      </c>
      <c r="D26" s="19">
        <v>0</v>
      </c>
      <c r="E26" s="27">
        <v>0.95103134773425557</v>
      </c>
      <c r="F26" s="27">
        <v>0.5061775767286758</v>
      </c>
      <c r="G26" s="28" t="s">
        <v>172</v>
      </c>
    </row>
    <row r="27" spans="1:7">
      <c r="A27" s="17" t="s">
        <v>177</v>
      </c>
      <c r="B27" s="18">
        <v>7760</v>
      </c>
      <c r="C27" s="18">
        <v>42521</v>
      </c>
      <c r="D27" s="19">
        <v>9269</v>
      </c>
      <c r="E27" s="27">
        <v>0.13350222971088682</v>
      </c>
      <c r="F27" s="27">
        <v>0.62489262666086076</v>
      </c>
      <c r="G27" s="28">
        <v>0.13089737216711481</v>
      </c>
    </row>
    <row r="28" spans="1:7">
      <c r="A28" s="17" t="s">
        <v>178</v>
      </c>
      <c r="B28" s="18">
        <v>107438</v>
      </c>
      <c r="C28" s="18">
        <v>126886</v>
      </c>
      <c r="D28" s="19">
        <v>144100</v>
      </c>
      <c r="E28" s="27">
        <v>1.848352133463693</v>
      </c>
      <c r="F28" s="27">
        <v>1.8647286241266663</v>
      </c>
      <c r="G28" s="28">
        <v>2.0349888153286484</v>
      </c>
    </row>
    <row r="29" spans="1:7">
      <c r="A29" s="17" t="s">
        <v>179</v>
      </c>
      <c r="B29" s="18">
        <v>21985</v>
      </c>
      <c r="C29" s="18">
        <v>32681</v>
      </c>
      <c r="D29" s="19">
        <v>44681</v>
      </c>
      <c r="E29" s="27">
        <v>0.37822764435487716</v>
      </c>
      <c r="F29" s="27">
        <v>0.48028305853351494</v>
      </c>
      <c r="G29" s="28">
        <v>0.63098775334975254</v>
      </c>
    </row>
    <row r="30" spans="1:7">
      <c r="A30" s="17" t="s">
        <v>180</v>
      </c>
      <c r="B30" s="18">
        <v>6697</v>
      </c>
      <c r="C30" s="18">
        <v>16679</v>
      </c>
      <c r="D30" s="19">
        <v>17187</v>
      </c>
      <c r="E30" s="27">
        <v>0.11521448870796508</v>
      </c>
      <c r="F30" s="27">
        <v>0.24511615719471547</v>
      </c>
      <c r="G30" s="28">
        <v>0.24271584156178683</v>
      </c>
    </row>
    <row r="31" spans="1:7">
      <c r="A31" s="17" t="s">
        <v>181</v>
      </c>
      <c r="B31" s="18">
        <v>0</v>
      </c>
      <c r="C31" s="18">
        <v>0</v>
      </c>
      <c r="D31" s="19">
        <v>4031</v>
      </c>
      <c r="E31" s="27" t="s">
        <v>172</v>
      </c>
      <c r="F31" s="27" t="s">
        <v>172</v>
      </c>
      <c r="G31" s="28">
        <v>5.6926023002010981E-2</v>
      </c>
    </row>
    <row r="32" spans="1:7">
      <c r="A32" s="17" t="s">
        <v>182</v>
      </c>
      <c r="B32" s="18">
        <v>0</v>
      </c>
      <c r="C32" s="18">
        <v>93</v>
      </c>
      <c r="D32" s="19">
        <v>810</v>
      </c>
      <c r="E32" s="27" t="s">
        <v>172</v>
      </c>
      <c r="F32" s="27">
        <v>1.3667367719352801E-3</v>
      </c>
      <c r="G32" s="28">
        <v>1.1438868427593375E-2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33312</v>
      </c>
      <c r="D35" s="19">
        <v>46721</v>
      </c>
      <c r="E35" s="27" t="s">
        <v>172</v>
      </c>
      <c r="F35" s="27">
        <v>0.48955629405062423</v>
      </c>
      <c r="G35" s="28">
        <v>0.65979675531554327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5812637</v>
      </c>
      <c r="C37" s="21">
        <v>6804529</v>
      </c>
      <c r="D37" s="22">
        <v>7081120</v>
      </c>
      <c r="E37" s="23">
        <v>100</v>
      </c>
      <c r="F37" s="23">
        <v>100</v>
      </c>
      <c r="G37" s="50">
        <v>100</v>
      </c>
    </row>
    <row r="61" spans="1:7">
      <c r="A61" s="46"/>
      <c r="B61" s="53"/>
      <c r="C61" s="53"/>
      <c r="D61" s="53"/>
      <c r="E61" s="54"/>
      <c r="F61" s="56"/>
      <c r="G61" s="55"/>
    </row>
    <row r="62" spans="1:7">
      <c r="A62" s="46"/>
      <c r="B62" s="53"/>
      <c r="C62" s="53"/>
      <c r="D62" s="53"/>
      <c r="E62" s="54"/>
      <c r="F62" s="56"/>
      <c r="G62" s="55"/>
    </row>
    <row r="63" spans="1:7">
      <c r="A63" s="46"/>
      <c r="B63" s="53"/>
      <c r="C63" s="53"/>
      <c r="D63" s="53"/>
      <c r="E63" s="54"/>
      <c r="F63" s="56"/>
      <c r="G63" s="55"/>
    </row>
    <row r="64" spans="1:7">
      <c r="A64" s="46"/>
      <c r="B64" s="53"/>
      <c r="C64" s="53"/>
      <c r="D64" s="53"/>
      <c r="E64" s="54"/>
      <c r="F64" s="56"/>
      <c r="G64" s="55"/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147">
        <v>21</v>
      </c>
      <c r="G66" s="25" t="s">
        <v>156</v>
      </c>
    </row>
    <row r="67" spans="1:7" ht="12.75" customHeight="1">
      <c r="A67" s="140"/>
      <c r="G67" s="25" t="s">
        <v>157</v>
      </c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1">
    <mergeCell ref="A66:A67"/>
  </mergeCells>
  <phoneticPr fontId="0" type="noConversion"/>
  <hyperlinks>
    <hyperlink ref="A2" location="Innhold!A4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72"/>
      <c r="B3" s="3"/>
      <c r="C3" s="3"/>
      <c r="D3" s="3"/>
      <c r="E3" s="3"/>
      <c r="F3" s="3"/>
    </row>
    <row r="4" spans="1:7" ht="16.5" thickBot="1">
      <c r="A4" s="5" t="s">
        <v>142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459924</v>
      </c>
      <c r="C7" s="18">
        <v>514909</v>
      </c>
      <c r="D7" s="19">
        <v>552551</v>
      </c>
      <c r="E7" s="27">
        <v>35.956113783943096</v>
      </c>
      <c r="F7" s="27">
        <v>32.752316920356456</v>
      </c>
      <c r="G7" s="28">
        <v>33.741182304032201</v>
      </c>
    </row>
    <row r="8" spans="1:7">
      <c r="A8" s="17" t="s">
        <v>159</v>
      </c>
      <c r="B8" s="18">
        <v>0</v>
      </c>
      <c r="C8" s="18">
        <v>0</v>
      </c>
      <c r="D8" s="19">
        <v>0</v>
      </c>
      <c r="E8" s="27" t="s">
        <v>172</v>
      </c>
      <c r="F8" s="27" t="s">
        <v>172</v>
      </c>
      <c r="G8" s="28" t="s">
        <v>172</v>
      </c>
    </row>
    <row r="9" spans="1:7">
      <c r="A9" s="17" t="s">
        <v>94</v>
      </c>
      <c r="B9" s="18">
        <v>332362</v>
      </c>
      <c r="C9" s="18">
        <v>357475</v>
      </c>
      <c r="D9" s="19">
        <v>382231</v>
      </c>
      <c r="E9" s="27">
        <v>25.983523124383368</v>
      </c>
      <c r="F9" s="27">
        <v>22.738259558687894</v>
      </c>
      <c r="G9" s="28">
        <v>23.340697697140232</v>
      </c>
    </row>
    <row r="10" spans="1:7">
      <c r="A10" s="17" t="s">
        <v>96</v>
      </c>
      <c r="B10" s="18">
        <v>260522</v>
      </c>
      <c r="C10" s="18">
        <v>271687</v>
      </c>
      <c r="D10" s="19">
        <v>295055</v>
      </c>
      <c r="E10" s="27">
        <v>20.36718822070695</v>
      </c>
      <c r="F10" s="27">
        <v>17.281458912430907</v>
      </c>
      <c r="G10" s="28">
        <v>18.017349610653536</v>
      </c>
    </row>
    <row r="11" spans="1:7">
      <c r="A11" s="17" t="s">
        <v>160</v>
      </c>
      <c r="B11" s="18">
        <v>23159</v>
      </c>
      <c r="C11" s="18">
        <v>27443</v>
      </c>
      <c r="D11" s="19">
        <v>31877</v>
      </c>
      <c r="E11" s="27">
        <v>1.8105331296525908</v>
      </c>
      <c r="F11" s="27">
        <v>1.7455935577846615</v>
      </c>
      <c r="G11" s="28">
        <v>1.9465491299547635</v>
      </c>
    </row>
    <row r="12" spans="1:7">
      <c r="A12" s="17" t="s">
        <v>161</v>
      </c>
      <c r="B12" s="18">
        <v>0</v>
      </c>
      <c r="C12" s="18">
        <v>0</v>
      </c>
      <c r="D12" s="19">
        <v>0</v>
      </c>
      <c r="E12" s="27" t="s">
        <v>172</v>
      </c>
      <c r="F12" s="27" t="s">
        <v>172</v>
      </c>
      <c r="G12" s="28" t="s">
        <v>172</v>
      </c>
    </row>
    <row r="13" spans="1:7">
      <c r="A13" s="17" t="s">
        <v>162</v>
      </c>
      <c r="B13" s="18">
        <v>42300</v>
      </c>
      <c r="C13" s="18">
        <v>37833</v>
      </c>
      <c r="D13" s="19">
        <v>38070</v>
      </c>
      <c r="E13" s="27">
        <v>3.306945523740429</v>
      </c>
      <c r="F13" s="27">
        <v>2.4064803801212369</v>
      </c>
      <c r="G13" s="28">
        <v>2.3247208136706039</v>
      </c>
    </row>
    <row r="14" spans="1:7">
      <c r="A14" s="17" t="s">
        <v>163</v>
      </c>
      <c r="B14" s="18">
        <v>35166</v>
      </c>
      <c r="C14" s="18">
        <v>43766</v>
      </c>
      <c r="D14" s="19">
        <v>53225</v>
      </c>
      <c r="E14" s="27">
        <v>2.7492209524315823</v>
      </c>
      <c r="F14" s="27">
        <v>2.78386647414654</v>
      </c>
      <c r="G14" s="28">
        <v>3.2501514396537408</v>
      </c>
    </row>
    <row r="15" spans="1:7">
      <c r="A15" s="17" t="s">
        <v>164</v>
      </c>
      <c r="B15" s="18">
        <v>44160</v>
      </c>
      <c r="C15" s="18">
        <v>42903</v>
      </c>
      <c r="D15" s="19">
        <v>43427</v>
      </c>
      <c r="E15" s="27">
        <v>3.4523573127275968</v>
      </c>
      <c r="F15" s="27">
        <v>2.728972794870653</v>
      </c>
      <c r="G15" s="28">
        <v>2.6518426786255143</v>
      </c>
    </row>
    <row r="16" spans="1:7">
      <c r="A16" s="17" t="s">
        <v>165</v>
      </c>
      <c r="B16" s="18">
        <v>2646</v>
      </c>
      <c r="C16" s="18">
        <v>3092</v>
      </c>
      <c r="D16" s="19">
        <v>3346</v>
      </c>
      <c r="E16" s="27">
        <v>0.20685999659142257</v>
      </c>
      <c r="F16" s="27">
        <v>0.19667584741719832</v>
      </c>
      <c r="G16" s="28">
        <v>0.20432140379673869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27" t="s">
        <v>172</v>
      </c>
      <c r="F17" s="27" t="s">
        <v>172</v>
      </c>
      <c r="G17" s="2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27" t="s">
        <v>172</v>
      </c>
      <c r="F18" s="27" t="s">
        <v>172</v>
      </c>
      <c r="G18" s="28" t="s">
        <v>172</v>
      </c>
    </row>
    <row r="19" spans="1:7">
      <c r="A19" s="17" t="s">
        <v>168</v>
      </c>
      <c r="B19" s="18">
        <v>6654</v>
      </c>
      <c r="C19" s="18">
        <v>7497</v>
      </c>
      <c r="D19" s="19">
        <v>7838</v>
      </c>
      <c r="E19" s="27">
        <v>0.52019894834441638</v>
      </c>
      <c r="F19" s="27">
        <v>0.47686896121821987</v>
      </c>
      <c r="G19" s="28">
        <v>0.4786225830719778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27" t="s">
        <v>172</v>
      </c>
      <c r="F20" s="27" t="s">
        <v>172</v>
      </c>
      <c r="G20" s="28" t="s">
        <v>172</v>
      </c>
    </row>
    <row r="21" spans="1:7">
      <c r="A21" s="17" t="s">
        <v>170</v>
      </c>
      <c r="B21" s="18">
        <v>16000</v>
      </c>
      <c r="C21" s="18">
        <v>7079</v>
      </c>
      <c r="D21" s="19">
        <v>7830</v>
      </c>
      <c r="E21" s="27">
        <v>1.2508540988143466</v>
      </c>
      <c r="F21" s="27">
        <v>0.45028082919351453</v>
      </c>
      <c r="G21" s="28">
        <v>0.47813406805991149</v>
      </c>
    </row>
    <row r="22" spans="1:7">
      <c r="A22" s="17" t="s">
        <v>171</v>
      </c>
      <c r="B22" s="18">
        <v>0</v>
      </c>
      <c r="C22" s="18">
        <v>204640</v>
      </c>
      <c r="D22" s="19">
        <v>171910</v>
      </c>
      <c r="E22" s="27" t="s">
        <v>172</v>
      </c>
      <c r="F22" s="27">
        <v>13.01673525726244</v>
      </c>
      <c r="G22" s="28">
        <v>10.497576965540151</v>
      </c>
    </row>
    <row r="23" spans="1:7">
      <c r="A23" s="17" t="s">
        <v>173</v>
      </c>
      <c r="B23" s="18">
        <v>0</v>
      </c>
      <c r="C23" s="18">
        <v>4650</v>
      </c>
      <c r="D23" s="19">
        <v>4920</v>
      </c>
      <c r="E23" s="27" t="s">
        <v>172</v>
      </c>
      <c r="F23" s="27">
        <v>0.2957770667820091</v>
      </c>
      <c r="G23" s="28">
        <v>0.30043673242078728</v>
      </c>
    </row>
    <row r="24" spans="1:7">
      <c r="A24" s="17" t="s">
        <v>174</v>
      </c>
      <c r="B24" s="18">
        <v>0</v>
      </c>
      <c r="C24" s="18">
        <v>2421</v>
      </c>
      <c r="D24" s="19">
        <v>2579</v>
      </c>
      <c r="E24" s="27" t="s">
        <v>172</v>
      </c>
      <c r="F24" s="27">
        <v>0.15399489864069765</v>
      </c>
      <c r="G24" s="28">
        <v>0.15748502701488018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27" t="s">
        <v>172</v>
      </c>
      <c r="F25" s="27" t="s">
        <v>172</v>
      </c>
      <c r="G25" s="28" t="s">
        <v>172</v>
      </c>
    </row>
    <row r="26" spans="1:7">
      <c r="A26" s="17" t="s">
        <v>176</v>
      </c>
      <c r="B26" s="18">
        <v>36799</v>
      </c>
      <c r="C26" s="18">
        <v>19348</v>
      </c>
      <c r="D26" s="19">
        <v>0</v>
      </c>
      <c r="E26" s="27">
        <v>2.8768862488918217</v>
      </c>
      <c r="F26" s="27">
        <v>1.2306870296985619</v>
      </c>
      <c r="G26" s="28" t="s">
        <v>172</v>
      </c>
    </row>
    <row r="27" spans="1:7">
      <c r="A27" s="17" t="s">
        <v>177</v>
      </c>
      <c r="B27" s="18">
        <v>7760</v>
      </c>
      <c r="C27" s="18">
        <v>0</v>
      </c>
      <c r="D27" s="19">
        <v>0</v>
      </c>
      <c r="E27" s="27">
        <v>0.60666423792495816</v>
      </c>
      <c r="F27" s="27" t="s">
        <v>172</v>
      </c>
      <c r="G27" s="28" t="s">
        <v>172</v>
      </c>
    </row>
    <row r="28" spans="1:7">
      <c r="A28" s="17" t="s">
        <v>178</v>
      </c>
      <c r="B28" s="18">
        <v>8135</v>
      </c>
      <c r="C28" s="18">
        <v>10004</v>
      </c>
      <c r="D28" s="19">
        <v>11996</v>
      </c>
      <c r="E28" s="27">
        <v>0.63598113086591934</v>
      </c>
      <c r="F28" s="27">
        <v>0.63633414539510091</v>
      </c>
      <c r="G28" s="28">
        <v>0.732528260593448</v>
      </c>
    </row>
    <row r="29" spans="1:7">
      <c r="A29" s="17" t="s">
        <v>179</v>
      </c>
      <c r="B29" s="18">
        <v>838</v>
      </c>
      <c r="C29" s="18">
        <v>1017</v>
      </c>
      <c r="D29" s="19">
        <v>11421</v>
      </c>
      <c r="E29" s="27">
        <v>6.5513483425401406E-2</v>
      </c>
      <c r="F29" s="27">
        <v>6.4689306863936188E-2</v>
      </c>
      <c r="G29" s="28">
        <v>0.69741624410118119</v>
      </c>
    </row>
    <row r="30" spans="1:7">
      <c r="A30" s="17" t="s">
        <v>180</v>
      </c>
      <c r="B30" s="18">
        <v>2701</v>
      </c>
      <c r="C30" s="18">
        <v>9627</v>
      </c>
      <c r="D30" s="19">
        <v>9528</v>
      </c>
      <c r="E30" s="27">
        <v>0.2111598075560969</v>
      </c>
      <c r="F30" s="27">
        <v>0.61235394019578537</v>
      </c>
      <c r="G30" s="28">
        <v>0.5818213793709881</v>
      </c>
    </row>
    <row r="31" spans="1:7">
      <c r="A31" s="17" t="s">
        <v>181</v>
      </c>
      <c r="B31" s="18">
        <v>0</v>
      </c>
      <c r="C31" s="18">
        <v>0</v>
      </c>
      <c r="D31" s="19">
        <v>2010</v>
      </c>
      <c r="E31" s="27" t="s">
        <v>172</v>
      </c>
      <c r="F31" s="27" t="s">
        <v>172</v>
      </c>
      <c r="G31" s="28">
        <v>0.1227393967816631</v>
      </c>
    </row>
    <row r="32" spans="1:7">
      <c r="A32" s="17" t="s">
        <v>182</v>
      </c>
      <c r="B32" s="18">
        <v>0</v>
      </c>
      <c r="C32" s="18">
        <v>0</v>
      </c>
      <c r="D32" s="19">
        <v>0</v>
      </c>
      <c r="E32" s="27" t="s">
        <v>172</v>
      </c>
      <c r="F32" s="27" t="s">
        <v>172</v>
      </c>
      <c r="G32" s="28" t="s">
        <v>172</v>
      </c>
    </row>
    <row r="33" spans="1:7">
      <c r="A33" s="17" t="s">
        <v>183</v>
      </c>
      <c r="B33" s="18">
        <v>0</v>
      </c>
      <c r="C33" s="18">
        <v>0</v>
      </c>
      <c r="D33" s="19">
        <v>0</v>
      </c>
      <c r="E33" s="27" t="s">
        <v>172</v>
      </c>
      <c r="F33" s="27" t="s">
        <v>172</v>
      </c>
      <c r="G33" s="28" t="s">
        <v>172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27" t="s">
        <v>172</v>
      </c>
      <c r="F34" s="27" t="s">
        <v>172</v>
      </c>
      <c r="G34" s="28" t="s">
        <v>172</v>
      </c>
    </row>
    <row r="35" spans="1:7">
      <c r="A35" s="17" t="s">
        <v>185</v>
      </c>
      <c r="B35" s="18">
        <v>0</v>
      </c>
      <c r="C35" s="18">
        <v>6739</v>
      </c>
      <c r="D35" s="19">
        <v>7802</v>
      </c>
      <c r="E35" s="27" t="s">
        <v>172</v>
      </c>
      <c r="F35" s="27">
        <v>0.42865411893418481</v>
      </c>
      <c r="G35" s="28">
        <v>0.47642426551767936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27" t="s">
        <v>172</v>
      </c>
      <c r="F36" s="27" t="s">
        <v>172</v>
      </c>
      <c r="G36" s="28" t="s">
        <v>172</v>
      </c>
    </row>
    <row r="37" spans="1:7" ht="13.5" thickBot="1">
      <c r="A37" s="20" t="s">
        <v>5</v>
      </c>
      <c r="B37" s="21">
        <v>1279126</v>
      </c>
      <c r="C37" s="21">
        <v>1572130</v>
      </c>
      <c r="D37" s="22">
        <v>1637616</v>
      </c>
      <c r="E37" s="23">
        <v>100</v>
      </c>
      <c r="F37" s="23">
        <v>100</v>
      </c>
      <c r="G37" s="50">
        <v>100</v>
      </c>
    </row>
    <row r="39" spans="1:7" ht="16.5" thickBot="1">
      <c r="A39" s="5" t="s">
        <v>143</v>
      </c>
      <c r="B39" s="5"/>
      <c r="C39" s="6"/>
      <c r="D39" s="6"/>
      <c r="E39" s="6"/>
      <c r="F39" s="6"/>
    </row>
    <row r="40" spans="1:7">
      <c r="A40" s="7"/>
      <c r="B40" s="98"/>
      <c r="C40" s="45" t="s">
        <v>33</v>
      </c>
      <c r="D40" s="99"/>
      <c r="E40" s="11"/>
      <c r="F40" s="9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54365</v>
      </c>
      <c r="C42" s="18">
        <v>62990</v>
      </c>
      <c r="D42" s="19">
        <v>82527</v>
      </c>
      <c r="E42" s="27">
        <v>44.895987315324838</v>
      </c>
      <c r="F42" s="27">
        <v>26.249770798953175</v>
      </c>
      <c r="G42" s="28">
        <v>52.810858199642922</v>
      </c>
    </row>
    <row r="43" spans="1:7">
      <c r="A43" s="17" t="s">
        <v>159</v>
      </c>
      <c r="B43" s="18">
        <v>0</v>
      </c>
      <c r="C43" s="18">
        <v>0</v>
      </c>
      <c r="D43" s="19">
        <v>0</v>
      </c>
      <c r="E43" s="27" t="s">
        <v>172</v>
      </c>
      <c r="F43" s="27" t="s">
        <v>172</v>
      </c>
      <c r="G43" s="28" t="s">
        <v>172</v>
      </c>
    </row>
    <row r="44" spans="1:7">
      <c r="A44" s="17" t="s">
        <v>94</v>
      </c>
      <c r="B44" s="18">
        <v>37933</v>
      </c>
      <c r="C44" s="18">
        <v>140188</v>
      </c>
      <c r="D44" s="19">
        <v>36862</v>
      </c>
      <c r="E44" s="27">
        <v>31.326027533012361</v>
      </c>
      <c r="F44" s="27">
        <v>58.420429731126333</v>
      </c>
      <c r="G44" s="28">
        <v>23.588811600509377</v>
      </c>
    </row>
    <row r="45" spans="1:7">
      <c r="A45" s="17" t="s">
        <v>96</v>
      </c>
      <c r="B45" s="18">
        <v>10730</v>
      </c>
      <c r="C45" s="18">
        <v>11671</v>
      </c>
      <c r="D45" s="19">
        <v>12418</v>
      </c>
      <c r="E45" s="27">
        <v>8.8611044586302867</v>
      </c>
      <c r="F45" s="27">
        <v>4.8636462135987069</v>
      </c>
      <c r="G45" s="28">
        <v>7.9465536990701935</v>
      </c>
    </row>
    <row r="46" spans="1:7">
      <c r="A46" s="17" t="s">
        <v>160</v>
      </c>
      <c r="B46" s="18">
        <v>3495</v>
      </c>
      <c r="C46" s="18">
        <v>4193</v>
      </c>
      <c r="D46" s="19">
        <v>4790</v>
      </c>
      <c r="E46" s="27">
        <v>2.8862590944000792</v>
      </c>
      <c r="F46" s="27">
        <v>1.7473454351486055</v>
      </c>
      <c r="G46" s="28">
        <v>3.065227268364167</v>
      </c>
    </row>
    <row r="47" spans="1:7">
      <c r="A47" s="17" t="s">
        <v>161</v>
      </c>
      <c r="B47" s="18">
        <v>0</v>
      </c>
      <c r="C47" s="18">
        <v>0</v>
      </c>
      <c r="D47" s="19">
        <v>0</v>
      </c>
      <c r="E47" s="27" t="s">
        <v>172</v>
      </c>
      <c r="F47" s="27" t="s">
        <v>172</v>
      </c>
      <c r="G47" s="28" t="s">
        <v>172</v>
      </c>
    </row>
    <row r="48" spans="1:7">
      <c r="A48" s="17" t="s">
        <v>162</v>
      </c>
      <c r="B48" s="18">
        <v>1300</v>
      </c>
      <c r="C48" s="18">
        <v>1736</v>
      </c>
      <c r="D48" s="19">
        <v>1904</v>
      </c>
      <c r="E48" s="27">
        <v>1.0735727675880122</v>
      </c>
      <c r="F48" s="27">
        <v>0.72344184961077496</v>
      </c>
      <c r="G48" s="28">
        <v>1.2184118411201197</v>
      </c>
    </row>
    <row r="49" spans="1:7">
      <c r="A49" s="17" t="s">
        <v>163</v>
      </c>
      <c r="B49" s="18">
        <v>1698</v>
      </c>
      <c r="C49" s="18">
        <v>1456</v>
      </c>
      <c r="D49" s="19">
        <v>1718</v>
      </c>
      <c r="E49" s="27">
        <v>1.4022511995111115</v>
      </c>
      <c r="F49" s="27">
        <v>0.60675768031871447</v>
      </c>
      <c r="G49" s="28">
        <v>1.0993863146241416</v>
      </c>
    </row>
    <row r="50" spans="1:7">
      <c r="A50" s="17" t="s">
        <v>164</v>
      </c>
      <c r="B50" s="18">
        <v>3217</v>
      </c>
      <c r="C50" s="18">
        <v>3276</v>
      </c>
      <c r="D50" s="19">
        <v>3430</v>
      </c>
      <c r="E50" s="27">
        <v>2.6566796871774119</v>
      </c>
      <c r="F50" s="27">
        <v>1.3652047807171075</v>
      </c>
      <c r="G50" s="28">
        <v>2.19493309613551</v>
      </c>
    </row>
    <row r="51" spans="1:7">
      <c r="A51" s="17" t="s">
        <v>165</v>
      </c>
      <c r="B51" s="18">
        <v>1029</v>
      </c>
      <c r="C51" s="18">
        <v>989</v>
      </c>
      <c r="D51" s="19">
        <v>1017</v>
      </c>
      <c r="E51" s="27">
        <v>0.84977413680620362</v>
      </c>
      <c r="F51" s="27">
        <v>0.41214515510659933</v>
      </c>
      <c r="G51" s="28">
        <v>0.65080086261510606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27" t="s">
        <v>172</v>
      </c>
      <c r="F52" s="27" t="s">
        <v>172</v>
      </c>
      <c r="G52" s="2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27" t="s">
        <v>172</v>
      </c>
      <c r="F53" s="27" t="s">
        <v>172</v>
      </c>
      <c r="G53" s="28" t="s">
        <v>172</v>
      </c>
    </row>
    <row r="54" spans="1:7">
      <c r="A54" s="17" t="s">
        <v>168</v>
      </c>
      <c r="B54" s="18">
        <v>2039</v>
      </c>
      <c r="C54" s="18">
        <v>2134</v>
      </c>
      <c r="D54" s="19">
        <v>2157</v>
      </c>
      <c r="E54" s="27">
        <v>1.6838575947015055</v>
      </c>
      <c r="F54" s="27">
        <v>0.88930006167591802</v>
      </c>
      <c r="G54" s="28">
        <v>1.3803121540420684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27" t="s">
        <v>172</v>
      </c>
      <c r="F55" s="27" t="s">
        <v>172</v>
      </c>
      <c r="G55" s="28" t="s">
        <v>172</v>
      </c>
    </row>
    <row r="56" spans="1:7">
      <c r="A56" s="17" t="s">
        <v>170</v>
      </c>
      <c r="B56" s="18">
        <v>881</v>
      </c>
      <c r="C56" s="18">
        <v>648</v>
      </c>
      <c r="D56" s="19">
        <v>773</v>
      </c>
      <c r="E56" s="27">
        <v>0.72755200634233763</v>
      </c>
      <c r="F56" s="27">
        <v>0.2700405060759114</v>
      </c>
      <c r="G56" s="28">
        <v>0.49465984936231755</v>
      </c>
    </row>
    <row r="57" spans="1:7">
      <c r="A57" s="17" t="s">
        <v>171</v>
      </c>
      <c r="B57" s="18">
        <v>0</v>
      </c>
      <c r="C57" s="18">
        <v>4325</v>
      </c>
      <c r="D57" s="19">
        <v>1780</v>
      </c>
      <c r="E57" s="27" t="s">
        <v>172</v>
      </c>
      <c r="F57" s="27">
        <v>1.8023536863862912</v>
      </c>
      <c r="G57" s="28">
        <v>1.1390614901228011</v>
      </c>
    </row>
    <row r="58" spans="1:7">
      <c r="A58" s="17" t="s">
        <v>173</v>
      </c>
      <c r="B58" s="18">
        <v>0</v>
      </c>
      <c r="C58" s="18">
        <v>3</v>
      </c>
      <c r="D58" s="19">
        <v>4</v>
      </c>
      <c r="E58" s="27" t="s">
        <v>172</v>
      </c>
      <c r="F58" s="27">
        <v>1.2501875281292194E-3</v>
      </c>
      <c r="G58" s="28">
        <v>2.5596887418489912E-3</v>
      </c>
    </row>
    <row r="59" spans="1:7">
      <c r="A59" s="17" t="s">
        <v>174</v>
      </c>
      <c r="B59" s="18">
        <v>0</v>
      </c>
      <c r="C59" s="18">
        <v>642</v>
      </c>
      <c r="D59" s="19">
        <v>690</v>
      </c>
      <c r="E59" s="27" t="s">
        <v>172</v>
      </c>
      <c r="F59" s="27">
        <v>0.26754013101965296</v>
      </c>
      <c r="G59" s="28">
        <v>0.441546307968951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27" t="s">
        <v>172</v>
      </c>
      <c r="F60" s="27" t="s">
        <v>172</v>
      </c>
      <c r="G60" s="28" t="s">
        <v>172</v>
      </c>
    </row>
    <row r="61" spans="1:7">
      <c r="A61" s="17" t="s">
        <v>176</v>
      </c>
      <c r="B61" s="18">
        <v>1635</v>
      </c>
      <c r="C61" s="18">
        <v>817</v>
      </c>
      <c r="D61" s="19">
        <v>0</v>
      </c>
      <c r="E61" s="27">
        <v>1.3502242115433847</v>
      </c>
      <c r="F61" s="27">
        <v>0.34046773682719073</v>
      </c>
      <c r="G61" s="28" t="s">
        <v>172</v>
      </c>
    </row>
    <row r="62" spans="1:7">
      <c r="A62" s="17" t="s">
        <v>177</v>
      </c>
      <c r="B62" s="18">
        <v>40</v>
      </c>
      <c r="C62" s="18">
        <v>0</v>
      </c>
      <c r="D62" s="19">
        <v>0</v>
      </c>
      <c r="E62" s="27">
        <v>3.3033008233477303E-2</v>
      </c>
      <c r="F62" s="27" t="s">
        <v>172</v>
      </c>
      <c r="G62" s="28" t="s">
        <v>172</v>
      </c>
    </row>
    <row r="63" spans="1:7">
      <c r="A63" s="17" t="s">
        <v>178</v>
      </c>
      <c r="B63" s="18">
        <v>2440</v>
      </c>
      <c r="C63" s="18">
        <v>2947</v>
      </c>
      <c r="D63" s="19">
        <v>3336</v>
      </c>
      <c r="E63" s="27">
        <v>2.0150135022421156</v>
      </c>
      <c r="F63" s="27">
        <v>1.2281008817989365</v>
      </c>
      <c r="G63" s="28">
        <v>2.1347804107020587</v>
      </c>
    </row>
    <row r="64" spans="1:7">
      <c r="A64" s="17" t="s">
        <v>179</v>
      </c>
      <c r="B64" s="18">
        <v>249</v>
      </c>
      <c r="C64" s="18">
        <v>278</v>
      </c>
      <c r="D64" s="19">
        <v>1409</v>
      </c>
      <c r="E64" s="27">
        <v>0.2056304762533962</v>
      </c>
      <c r="F64" s="27">
        <v>0.11585071093997433</v>
      </c>
      <c r="G64" s="28">
        <v>0.9016503593163071</v>
      </c>
    </row>
    <row r="65" spans="1:7">
      <c r="A65" s="17" t="s">
        <v>180</v>
      </c>
      <c r="B65" s="18">
        <v>40</v>
      </c>
      <c r="C65" s="18">
        <v>1507</v>
      </c>
      <c r="D65" s="19">
        <v>1257</v>
      </c>
      <c r="E65" s="27">
        <v>3.3033008233477303E-2</v>
      </c>
      <c r="F65" s="27">
        <v>0.62801086829691122</v>
      </c>
      <c r="G65" s="28">
        <v>0.80438218712604548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27" t="s">
        <v>172</v>
      </c>
      <c r="F66" s="27" t="s">
        <v>172</v>
      </c>
      <c r="G66" s="28" t="s">
        <v>172</v>
      </c>
    </row>
    <row r="67" spans="1:7">
      <c r="A67" s="17" t="s">
        <v>182</v>
      </c>
      <c r="B67" s="18">
        <v>0</v>
      </c>
      <c r="C67" s="18">
        <v>0</v>
      </c>
      <c r="D67" s="19">
        <v>0</v>
      </c>
      <c r="E67" s="27" t="s">
        <v>172</v>
      </c>
      <c r="F67" s="27" t="s">
        <v>172</v>
      </c>
      <c r="G67" s="28" t="s">
        <v>172</v>
      </c>
    </row>
    <row r="68" spans="1:7">
      <c r="A68" s="17" t="s">
        <v>183</v>
      </c>
      <c r="B68" s="18">
        <v>0</v>
      </c>
      <c r="C68" s="18">
        <v>0</v>
      </c>
      <c r="D68" s="19">
        <v>0</v>
      </c>
      <c r="E68" s="27" t="s">
        <v>172</v>
      </c>
      <c r="F68" s="27" t="s">
        <v>172</v>
      </c>
      <c r="G68" s="28" t="s">
        <v>172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27" t="s">
        <v>172</v>
      </c>
      <c r="F69" s="27" t="s">
        <v>172</v>
      </c>
      <c r="G69" s="28" t="s">
        <v>172</v>
      </c>
    </row>
    <row r="70" spans="1:7">
      <c r="A70" s="17" t="s">
        <v>185</v>
      </c>
      <c r="B70" s="18">
        <v>0</v>
      </c>
      <c r="C70" s="18">
        <v>164</v>
      </c>
      <c r="D70" s="19">
        <v>197</v>
      </c>
      <c r="E70" s="27" t="s">
        <v>172</v>
      </c>
      <c r="F70" s="27">
        <v>6.8343584871063998E-2</v>
      </c>
      <c r="G70" s="28">
        <v>0.12606467053606282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27" t="s">
        <v>172</v>
      </c>
      <c r="F71" s="27" t="s">
        <v>172</v>
      </c>
      <c r="G71" s="28" t="s">
        <v>172</v>
      </c>
    </row>
    <row r="72" spans="1:7" ht="13.5" thickBot="1">
      <c r="A72" s="20" t="s">
        <v>5</v>
      </c>
      <c r="B72" s="21">
        <v>121091</v>
      </c>
      <c r="C72" s="21">
        <v>239964</v>
      </c>
      <c r="D72" s="22">
        <v>156269</v>
      </c>
      <c r="E72" s="23">
        <v>100</v>
      </c>
      <c r="F72" s="23">
        <v>100</v>
      </c>
      <c r="G72" s="50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 ht="12.75" customHeight="1">
      <c r="A74" s="26" t="s">
        <v>156</v>
      </c>
      <c r="G74" s="138">
        <v>22</v>
      </c>
    </row>
    <row r="75" spans="1:7" ht="12.75" customHeight="1">
      <c r="A75" s="26" t="s">
        <v>157</v>
      </c>
      <c r="G75" s="137"/>
    </row>
    <row r="76" spans="1:7" ht="12.75" customHeight="1"/>
    <row r="77" spans="1:7" ht="12.75" customHeight="1"/>
    <row r="80" spans="1:7" ht="12.75" customHeight="1"/>
    <row r="81" ht="12.75" customHeight="1"/>
  </sheetData>
  <mergeCells count="1">
    <mergeCell ref="G74:G75"/>
  </mergeCells>
  <phoneticPr fontId="0" type="noConversion"/>
  <hyperlinks>
    <hyperlink ref="A2" location="Innhold!A45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RowColHeaders="0" tabSelected="1" topLeftCell="A3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9</v>
      </c>
      <c r="E4" s="30"/>
      <c r="F4" s="30"/>
      <c r="G4" s="30"/>
      <c r="H4" s="30"/>
    </row>
    <row r="5" spans="1:8" ht="15.75">
      <c r="B5" s="42"/>
      <c r="C5" s="30"/>
      <c r="D5" s="30"/>
      <c r="E5" s="30"/>
      <c r="F5" s="30"/>
      <c r="G5" s="30"/>
      <c r="H5" s="30"/>
    </row>
    <row r="6" spans="1:8" ht="15.75">
      <c r="B6" s="42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4" t="s">
        <v>79</v>
      </c>
      <c r="B9" s="31" t="s">
        <v>74</v>
      </c>
      <c r="C9" s="31"/>
      <c r="D9" s="31"/>
      <c r="E9" s="31"/>
      <c r="F9" s="31"/>
      <c r="G9" s="31"/>
      <c r="H9" s="29">
        <v>3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4" t="s">
        <v>80</v>
      </c>
      <c r="B11" s="31" t="s">
        <v>53</v>
      </c>
      <c r="C11" s="31"/>
      <c r="D11" s="31"/>
      <c r="E11" s="31"/>
      <c r="F11" s="31"/>
      <c r="G11" s="31"/>
      <c r="H11" s="29"/>
    </row>
    <row r="12" spans="1:8" ht="15.75">
      <c r="B12" s="31" t="s">
        <v>10</v>
      </c>
      <c r="C12" s="31"/>
      <c r="D12" s="31"/>
      <c r="E12" s="31"/>
      <c r="F12" s="31"/>
      <c r="G12" s="31"/>
      <c r="H12" s="29">
        <v>4</v>
      </c>
    </row>
    <row r="13" spans="1:8" ht="15.75">
      <c r="B13" s="31" t="s">
        <v>11</v>
      </c>
      <c r="C13" s="31"/>
      <c r="D13" s="31"/>
      <c r="E13" s="31"/>
      <c r="F13" s="31"/>
      <c r="G13" s="31"/>
      <c r="H13" s="29">
        <v>4</v>
      </c>
    </row>
    <row r="14" spans="1:8" ht="15.75">
      <c r="B14" s="31" t="s">
        <v>12</v>
      </c>
      <c r="C14" s="31"/>
      <c r="D14" s="31"/>
      <c r="E14" s="31"/>
      <c r="F14" s="31"/>
      <c r="G14" s="31"/>
      <c r="H14" s="29">
        <v>5</v>
      </c>
    </row>
    <row r="15" spans="1:8" ht="15.75">
      <c r="B15" s="31" t="s">
        <v>152</v>
      </c>
      <c r="C15" s="31"/>
      <c r="D15" s="31"/>
      <c r="E15" s="31"/>
      <c r="F15" s="31"/>
      <c r="G15" s="31"/>
      <c r="H15" s="29">
        <v>5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54</v>
      </c>
      <c r="C17" s="31"/>
      <c r="D17" s="31"/>
      <c r="E17" s="31"/>
      <c r="F17" s="31"/>
      <c r="G17" s="31"/>
      <c r="H17" s="29"/>
    </row>
    <row r="18" spans="1:8" ht="15.75">
      <c r="B18" s="44" t="s">
        <v>26</v>
      </c>
      <c r="C18" s="31"/>
      <c r="D18" s="31"/>
      <c r="E18" s="31"/>
      <c r="F18" s="31"/>
      <c r="G18" s="31"/>
      <c r="H18" s="29"/>
    </row>
    <row r="19" spans="1:8" ht="15.75">
      <c r="A19" s="74" t="s">
        <v>73</v>
      </c>
      <c r="B19" s="31" t="s">
        <v>44</v>
      </c>
      <c r="C19" s="31"/>
      <c r="D19" s="31"/>
      <c r="E19" s="31"/>
      <c r="F19" s="31"/>
      <c r="G19" s="31"/>
      <c r="H19" s="29">
        <v>6</v>
      </c>
    </row>
    <row r="20" spans="1:8" ht="15.75">
      <c r="A20" s="74" t="s">
        <v>81</v>
      </c>
      <c r="B20" s="31" t="s">
        <v>45</v>
      </c>
      <c r="C20" s="31"/>
      <c r="D20" s="31"/>
      <c r="E20" s="31"/>
      <c r="F20" s="31"/>
      <c r="G20" s="31"/>
      <c r="H20" s="29">
        <v>8</v>
      </c>
    </row>
    <row r="21" spans="1:8" ht="15.75">
      <c r="B21" s="44"/>
      <c r="C21" s="31"/>
      <c r="D21" s="31"/>
      <c r="E21" s="31"/>
      <c r="F21" s="31"/>
      <c r="G21" s="31"/>
      <c r="H21" s="29"/>
    </row>
    <row r="22" spans="1:8" ht="15.75">
      <c r="B22" s="44" t="s">
        <v>27</v>
      </c>
      <c r="C22" s="31"/>
      <c r="D22" s="31"/>
      <c r="E22" s="31"/>
      <c r="F22" s="31"/>
      <c r="G22" s="31"/>
      <c r="H22" s="29"/>
    </row>
    <row r="23" spans="1:8" ht="15.75">
      <c r="A23" s="74" t="s">
        <v>82</v>
      </c>
      <c r="B23" s="31" t="s">
        <v>46</v>
      </c>
      <c r="C23" s="31"/>
      <c r="D23" s="31"/>
      <c r="E23" s="31"/>
      <c r="F23" s="31"/>
      <c r="G23" s="31"/>
      <c r="H23" s="29">
        <v>10</v>
      </c>
    </row>
    <row r="24" spans="1:8" ht="15.75">
      <c r="A24" s="74" t="s">
        <v>83</v>
      </c>
      <c r="B24" s="31" t="s">
        <v>47</v>
      </c>
      <c r="C24" s="31"/>
      <c r="D24" s="31"/>
      <c r="E24" s="31"/>
      <c r="F24" s="31"/>
      <c r="G24" s="31"/>
      <c r="H24" s="29">
        <f>+H23+1</f>
        <v>11</v>
      </c>
    </row>
    <row r="25" spans="1:8" ht="15.75">
      <c r="A25" s="51"/>
      <c r="B25" s="31" t="s">
        <v>48</v>
      </c>
      <c r="C25" s="31"/>
      <c r="D25" s="31"/>
      <c r="E25" s="31"/>
      <c r="F25" s="31"/>
      <c r="G25" s="31"/>
      <c r="H25" s="29">
        <f>+H24</f>
        <v>11</v>
      </c>
    </row>
    <row r="26" spans="1:8" ht="15.75">
      <c r="A26" s="74" t="s">
        <v>84</v>
      </c>
      <c r="B26" s="31" t="s">
        <v>49</v>
      </c>
      <c r="C26" s="31"/>
      <c r="D26" s="31"/>
      <c r="E26" s="31"/>
      <c r="F26" s="31"/>
      <c r="G26" s="31"/>
      <c r="H26" s="29">
        <f>+H25+1</f>
        <v>12</v>
      </c>
    </row>
    <row r="27" spans="1:8" ht="15.75">
      <c r="A27" s="51"/>
      <c r="B27" s="31" t="s">
        <v>50</v>
      </c>
      <c r="C27" s="31"/>
      <c r="D27" s="31"/>
      <c r="E27" s="31"/>
      <c r="F27" s="31"/>
      <c r="G27" s="31"/>
      <c r="H27" s="29">
        <f>+H26</f>
        <v>12</v>
      </c>
    </row>
    <row r="28" spans="1:8" ht="15.75">
      <c r="A28" s="74" t="s">
        <v>85</v>
      </c>
      <c r="B28" s="31" t="s">
        <v>51</v>
      </c>
      <c r="C28" s="31"/>
      <c r="D28" s="31"/>
      <c r="E28" s="31"/>
      <c r="F28" s="31"/>
      <c r="G28" s="31"/>
      <c r="H28" s="29">
        <f>+H27+1</f>
        <v>13</v>
      </c>
    </row>
    <row r="29" spans="1:8" ht="15.75">
      <c r="A29" s="51"/>
      <c r="B29" s="31" t="s">
        <v>52</v>
      </c>
      <c r="C29" s="31"/>
      <c r="D29" s="31"/>
      <c r="E29" s="31"/>
      <c r="F29" s="31"/>
      <c r="G29" s="31"/>
      <c r="H29" s="29">
        <f>+H28</f>
        <v>13</v>
      </c>
    </row>
    <row r="30" spans="1:8" ht="15.75">
      <c r="A30" s="74" t="s">
        <v>86</v>
      </c>
      <c r="B30" s="31" t="s">
        <v>101</v>
      </c>
      <c r="C30" s="31"/>
      <c r="D30" s="31"/>
      <c r="E30" s="31"/>
      <c r="F30" s="31"/>
      <c r="G30" s="31"/>
      <c r="H30" s="29">
        <f>+H29+1</f>
        <v>14</v>
      </c>
    </row>
    <row r="31" spans="1:8" ht="15.75">
      <c r="A31" s="51"/>
      <c r="B31" s="31" t="s">
        <v>102</v>
      </c>
      <c r="C31" s="31"/>
      <c r="D31" s="31"/>
      <c r="E31" s="31"/>
      <c r="F31" s="31"/>
      <c r="G31" s="31"/>
      <c r="H31" s="29">
        <f>+H30</f>
        <v>14</v>
      </c>
    </row>
    <row r="32" spans="1:8" ht="15.75">
      <c r="A32" s="74" t="s">
        <v>95</v>
      </c>
      <c r="B32" s="31" t="s">
        <v>103</v>
      </c>
      <c r="C32" s="31"/>
      <c r="D32" s="31"/>
      <c r="E32" s="31"/>
      <c r="F32" s="31"/>
      <c r="G32" s="31"/>
      <c r="H32" s="29">
        <f>H31+1</f>
        <v>15</v>
      </c>
    </row>
    <row r="33" spans="1:10" ht="15.75">
      <c r="A33" s="79"/>
      <c r="B33" s="31" t="s">
        <v>104</v>
      </c>
      <c r="C33" s="31"/>
      <c r="D33" s="31"/>
      <c r="E33" s="31"/>
      <c r="F33" s="31"/>
      <c r="G33" s="31"/>
      <c r="H33" s="29">
        <f>H32</f>
        <v>15</v>
      </c>
    </row>
    <row r="34" spans="1:10" ht="15.75">
      <c r="A34" s="74" t="s">
        <v>87</v>
      </c>
      <c r="B34" s="31" t="s">
        <v>110</v>
      </c>
      <c r="C34" s="31"/>
      <c r="D34" s="31"/>
      <c r="E34" s="31"/>
      <c r="F34" s="31"/>
      <c r="G34" s="31"/>
      <c r="H34" s="29">
        <f>H32+1</f>
        <v>16</v>
      </c>
    </row>
    <row r="35" spans="1:10" ht="15.75">
      <c r="A35" s="51"/>
      <c r="B35" s="31" t="s">
        <v>111</v>
      </c>
      <c r="C35" s="31"/>
      <c r="D35" s="31"/>
      <c r="E35" s="31"/>
      <c r="F35" s="31"/>
      <c r="G35" s="31"/>
      <c r="H35" s="29">
        <f>+H34</f>
        <v>16</v>
      </c>
    </row>
    <row r="36" spans="1:10" ht="15.75">
      <c r="A36" s="74" t="s">
        <v>88</v>
      </c>
      <c r="B36" s="31" t="s">
        <v>112</v>
      </c>
      <c r="C36" s="31"/>
      <c r="D36" s="31"/>
      <c r="E36" s="31"/>
      <c r="F36" s="31"/>
      <c r="G36" s="31"/>
      <c r="H36" s="29">
        <f>+H35+1</f>
        <v>17</v>
      </c>
    </row>
    <row r="37" spans="1:10" ht="15.75">
      <c r="A37" s="51"/>
      <c r="B37" s="31" t="s">
        <v>113</v>
      </c>
      <c r="C37" s="31"/>
      <c r="D37" s="31"/>
      <c r="E37" s="31"/>
      <c r="F37" s="31"/>
      <c r="G37" s="31"/>
      <c r="H37" s="29">
        <f>+H36</f>
        <v>17</v>
      </c>
    </row>
    <row r="38" spans="1:10" ht="15.75">
      <c r="A38" s="74" t="s">
        <v>89</v>
      </c>
      <c r="B38" s="31" t="s">
        <v>131</v>
      </c>
      <c r="C38" s="31"/>
      <c r="D38" s="31"/>
      <c r="E38" s="31"/>
      <c r="F38" s="31"/>
      <c r="G38" s="31"/>
      <c r="H38" s="29">
        <f>+H37+1</f>
        <v>18</v>
      </c>
    </row>
    <row r="39" spans="1:10" ht="15.75">
      <c r="A39" s="51"/>
      <c r="B39" s="31" t="s">
        <v>132</v>
      </c>
      <c r="C39" s="31"/>
      <c r="D39" s="31"/>
      <c r="E39" s="31"/>
      <c r="F39" s="31"/>
      <c r="G39" s="31"/>
      <c r="H39" s="29">
        <f>+H38</f>
        <v>18</v>
      </c>
    </row>
    <row r="40" spans="1:10" ht="15.75">
      <c r="A40" s="74" t="s">
        <v>90</v>
      </c>
      <c r="B40" s="31" t="s">
        <v>133</v>
      </c>
      <c r="C40" s="31"/>
      <c r="D40" s="31"/>
      <c r="E40" s="31"/>
      <c r="F40" s="31"/>
      <c r="G40" s="31"/>
      <c r="H40" s="29">
        <f>+H39+1</f>
        <v>19</v>
      </c>
    </row>
    <row r="41" spans="1:10" ht="15.75">
      <c r="A41" s="51"/>
      <c r="B41" s="31" t="s">
        <v>134</v>
      </c>
      <c r="C41" s="31"/>
      <c r="D41" s="31"/>
      <c r="E41" s="31"/>
      <c r="F41" s="31"/>
      <c r="G41" s="31"/>
      <c r="H41" s="29">
        <f>+H40</f>
        <v>19</v>
      </c>
      <c r="J41" s="1" t="s">
        <v>8</v>
      </c>
    </row>
    <row r="42" spans="1:10" ht="15.75">
      <c r="A42" s="74" t="s">
        <v>91</v>
      </c>
      <c r="B42" s="31" t="s">
        <v>135</v>
      </c>
      <c r="C42" s="31"/>
      <c r="D42" s="31"/>
      <c r="E42" s="31"/>
      <c r="F42" s="31"/>
      <c r="G42" s="31"/>
      <c r="H42" s="29">
        <f>+H41+1</f>
        <v>20</v>
      </c>
    </row>
    <row r="43" spans="1:10" ht="15.75">
      <c r="A43" s="51"/>
      <c r="B43" s="31" t="s">
        <v>136</v>
      </c>
      <c r="C43" s="31"/>
      <c r="D43" s="31"/>
      <c r="E43" s="31"/>
      <c r="F43" s="31"/>
      <c r="G43" s="31"/>
      <c r="H43" s="29">
        <f>+H42</f>
        <v>20</v>
      </c>
    </row>
    <row r="44" spans="1:10" ht="15.75">
      <c r="A44" s="74" t="s">
        <v>144</v>
      </c>
      <c r="B44" s="31" t="s">
        <v>137</v>
      </c>
      <c r="C44" s="31"/>
      <c r="D44" s="31"/>
      <c r="E44" s="31"/>
      <c r="F44" s="31"/>
      <c r="G44" s="31"/>
      <c r="H44" s="29">
        <f>+H43+1</f>
        <v>21</v>
      </c>
    </row>
    <row r="45" spans="1:10" ht="15.75">
      <c r="A45" s="74" t="s">
        <v>141</v>
      </c>
      <c r="B45" s="31" t="s">
        <v>138</v>
      </c>
      <c r="C45" s="31"/>
      <c r="D45" s="31"/>
      <c r="E45" s="31"/>
      <c r="F45" s="31"/>
      <c r="G45" s="31"/>
      <c r="H45" s="29">
        <f>+H44+1</f>
        <v>22</v>
      </c>
    </row>
    <row r="46" spans="1:10" ht="15.75">
      <c r="B46" s="31" t="s">
        <v>139</v>
      </c>
      <c r="C46" s="31"/>
      <c r="D46" s="31"/>
      <c r="E46" s="31"/>
      <c r="F46" s="31"/>
      <c r="G46" s="31"/>
      <c r="H46" s="29">
        <f>+H45</f>
        <v>22</v>
      </c>
    </row>
    <row r="47" spans="1:10" ht="15.75">
      <c r="A47" s="51"/>
      <c r="B47" s="31"/>
      <c r="C47" s="31"/>
      <c r="D47" s="31"/>
      <c r="E47" s="31"/>
      <c r="F47" s="31"/>
      <c r="G47" s="31"/>
      <c r="H47" s="29"/>
      <c r="I47" s="1" t="s">
        <v>8</v>
      </c>
    </row>
    <row r="48" spans="1:10" ht="15.75">
      <c r="A48" s="74" t="s">
        <v>140</v>
      </c>
      <c r="B48" s="31" t="s">
        <v>75</v>
      </c>
      <c r="C48" s="31"/>
      <c r="D48" s="31"/>
      <c r="E48" s="31"/>
      <c r="F48" s="31"/>
      <c r="G48" s="31"/>
      <c r="H48" s="29">
        <f>+H46+1</f>
        <v>23</v>
      </c>
    </row>
    <row r="51" spans="1:9">
      <c r="B51" s="24"/>
      <c r="C51" s="24"/>
      <c r="D51" s="24"/>
      <c r="E51" s="24"/>
      <c r="F51" s="24"/>
      <c r="G51" s="24"/>
      <c r="H51" s="24"/>
    </row>
    <row r="52" spans="1:9">
      <c r="B52" s="26" t="str">
        <f>"Finans Norge / Skadestatistikk"</f>
        <v>Finans Norge / Skadestatistikk</v>
      </c>
      <c r="G52" s="25"/>
      <c r="H52" s="136">
        <v>1</v>
      </c>
    </row>
    <row r="53" spans="1:9">
      <c r="B53" s="26" t="str">
        <f>"Premiestatistikk skadeforsikring 1. kvartal 2014"</f>
        <v>Premiestatistikk skadeforsikring 1. kvartal 2014</v>
      </c>
      <c r="G53" s="25"/>
      <c r="H53" s="137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 ht="12.75" customHeight="1">
      <c r="A61"/>
      <c r="B61"/>
      <c r="C61"/>
      <c r="D61"/>
      <c r="E61"/>
      <c r="F61"/>
      <c r="G61"/>
      <c r="H61"/>
      <c r="I61"/>
    </row>
    <row r="62" spans="1:9" ht="12.75" customHeight="1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</sheetData>
  <mergeCells count="1">
    <mergeCell ref="H52:H53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6" location="Tab7!A2" display="Tab7"/>
    <hyperlink ref="A28" location="Tab8!A2" display="Tab8"/>
    <hyperlink ref="A30" location="Tab9!A2" display="Tab9"/>
    <hyperlink ref="A9" location="Tab1!A2" display="Tab1"/>
    <hyperlink ref="A11" location="Tab2!A2" display="Tab2"/>
    <hyperlink ref="A34" location="'Tab11'!A2" display="Tab11"/>
    <hyperlink ref="A36" location="'Tab12'!A2" display="Tab12"/>
    <hyperlink ref="A45" location="'Tab17'!A2" display="Tab17"/>
    <hyperlink ref="A48" location="'Tab18'!A2" display="Tab18"/>
    <hyperlink ref="A44" location="'Tab16'!A2" display="Tab16"/>
    <hyperlink ref="A32" location="Tab10!A2" display="Tab10"/>
    <hyperlink ref="A38" location="'Tab13'!A2" display="Tab13"/>
    <hyperlink ref="A40" location="'Tab14'!A2" display="Tab14"/>
    <hyperlink ref="A42" location="'Tab15'!A2" display="Tab15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5" t="s">
        <v>0</v>
      </c>
      <c r="B2" s="3"/>
      <c r="C2" s="3"/>
    </row>
    <row r="3" spans="1:3" ht="6.75" customHeight="1"/>
    <row r="4" spans="1:3" ht="15.75">
      <c r="A4" s="43" t="s">
        <v>58</v>
      </c>
    </row>
    <row r="6" spans="1:3" ht="15.75">
      <c r="A6" s="43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57"/>
    </row>
    <row r="13" spans="1:3" ht="15.75">
      <c r="A13" s="43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57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57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3"/>
      <c r="B41" s="31"/>
      <c r="C41" s="31"/>
    </row>
    <row r="42" spans="1:3" ht="15.75">
      <c r="A42" s="57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58"/>
      <c r="B51" s="58"/>
      <c r="C51" s="58"/>
    </row>
    <row r="52" spans="1:3">
      <c r="A52" s="147">
        <v>23</v>
      </c>
      <c r="C52" s="25" t="str">
        <f>+Innhold!B52</f>
        <v>Finans Norge / Skadestatistikk</v>
      </c>
    </row>
    <row r="53" spans="1:3">
      <c r="A53" s="140"/>
      <c r="C53" s="25" t="str">
        <f>+Innhold!B53</f>
        <v>Premiestatistikk skadeforsikring 1. kvartal 2014</v>
      </c>
    </row>
  </sheetData>
  <mergeCells count="1">
    <mergeCell ref="A52:A53"/>
  </mergeCells>
  <phoneticPr fontId="0" type="noConversion"/>
  <hyperlinks>
    <hyperlink ref="A2" location="Innhold!A48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5" t="s">
        <v>0</v>
      </c>
    </row>
    <row r="3" spans="1:1" s="1" customFormat="1" ht="6.75" customHeight="1"/>
    <row r="4" spans="1:1" s="1" customFormat="1" ht="15.75">
      <c r="A4" s="43"/>
    </row>
    <row r="5" spans="1:1" s="1" customFormat="1" ht="15.75">
      <c r="A5" s="43" t="s">
        <v>43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3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57"/>
      <c r="E19" s="57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57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57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57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57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57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57" t="s">
        <v>76</v>
      </c>
    </row>
    <row r="49" spans="1:3" s="1" customFormat="1" ht="15.75">
      <c r="A49" s="57" t="s">
        <v>153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3" t="str">
        <f>+Innhold!B52</f>
        <v>Finans Norge / Skadestatistikk</v>
      </c>
      <c r="B52" s="64"/>
      <c r="C52" s="138">
        <v>3</v>
      </c>
    </row>
    <row r="53" spans="1:3" s="1" customFormat="1" ht="12.75" customHeight="1">
      <c r="A53" s="65" t="str">
        <f>+Innhold!B53</f>
        <v>Premiestatistikk skadeforsikring 1. kvartal 2014</v>
      </c>
      <c r="B53" s="52"/>
      <c r="C53" s="136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5" t="s">
        <v>0</v>
      </c>
    </row>
    <row r="3" spans="1:12" ht="6" customHeight="1">
      <c r="A3" s="4"/>
    </row>
    <row r="4" spans="1:12" ht="15.75">
      <c r="A4" s="43" t="s">
        <v>53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30.75" customHeight="1">
      <c r="A6" s="141" t="s">
        <v>190</v>
      </c>
      <c r="B6" s="142"/>
      <c r="C6" s="142"/>
      <c r="D6" s="142"/>
      <c r="E6" s="142"/>
      <c r="G6" s="5" t="s">
        <v>119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72</v>
      </c>
      <c r="G31" s="5" t="s">
        <v>151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139">
        <v>4</v>
      </c>
      <c r="E64" s="25" t="str">
        <f>+Innhold!B52</f>
        <v>Finans Norge / Skadestatistikk</v>
      </c>
      <c r="G64" s="26" t="str">
        <f>+Innhold!B52</f>
        <v>Finans Norge / Skadestatistikk</v>
      </c>
      <c r="K64" s="138">
        <v>5</v>
      </c>
    </row>
    <row r="65" spans="1:12">
      <c r="A65" s="140"/>
      <c r="E65" s="25" t="str">
        <f>+Innhold!B53</f>
        <v>Premiestatistikk skadeforsikring 1. kvartal 2014</v>
      </c>
      <c r="G65" s="26" t="str">
        <f>+Innhold!B53</f>
        <v>Premiestatistikk skadeforsikring 1. kvartal 2014</v>
      </c>
      <c r="K65" s="136"/>
    </row>
    <row r="69" spans="1:12">
      <c r="A69"/>
      <c r="B69" s="71"/>
    </row>
    <row r="70" spans="1:1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</row>
    <row r="71" spans="1:12">
      <c r="A71" s="124"/>
      <c r="B71" s="125"/>
      <c r="C71" s="123"/>
      <c r="D71" s="123"/>
      <c r="E71" s="123"/>
      <c r="F71" s="123"/>
      <c r="G71" s="123"/>
      <c r="H71" s="123"/>
      <c r="I71" s="123"/>
      <c r="J71" s="123"/>
      <c r="K71" s="123"/>
      <c r="L71" s="123"/>
    </row>
    <row r="72" spans="1:1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</row>
    <row r="73" spans="1:12">
      <c r="A73" s="126" t="s">
        <v>68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</row>
    <row r="74" spans="1:12">
      <c r="A74" s="124" t="s">
        <v>94</v>
      </c>
      <c r="B74" s="125">
        <f>+'Tab5'!G9/100</f>
        <v>0.25363190455384105</v>
      </c>
      <c r="C74" s="124">
        <v>1</v>
      </c>
      <c r="D74" s="124">
        <v>0</v>
      </c>
      <c r="E74" s="124">
        <v>0</v>
      </c>
      <c r="F74" s="124">
        <v>0</v>
      </c>
      <c r="G74" s="124"/>
      <c r="H74" s="124"/>
      <c r="I74" s="124">
        <v>0</v>
      </c>
      <c r="J74" s="123"/>
      <c r="K74" s="123"/>
      <c r="L74" s="123"/>
    </row>
    <row r="75" spans="1:12">
      <c r="A75" s="124" t="s">
        <v>93</v>
      </c>
      <c r="B75" s="125">
        <f>+'Tab5'!G7/100</f>
        <v>0.23726663597269629</v>
      </c>
      <c r="C75" s="124">
        <v>1</v>
      </c>
      <c r="D75" s="124">
        <v>0</v>
      </c>
      <c r="E75" s="124">
        <v>0</v>
      </c>
      <c r="F75" s="124">
        <v>0</v>
      </c>
      <c r="G75" s="124"/>
      <c r="H75" s="124"/>
      <c r="I75" s="124">
        <v>0</v>
      </c>
      <c r="J75" s="123"/>
      <c r="K75" s="123"/>
      <c r="L75" s="123"/>
    </row>
    <row r="76" spans="1:12">
      <c r="A76" s="124" t="s">
        <v>96</v>
      </c>
      <c r="B76" s="125">
        <f>+'Tab5'!G10/100</f>
        <v>0.14195237729415672</v>
      </c>
      <c r="C76" s="124">
        <v>1</v>
      </c>
      <c r="D76" s="124">
        <v>0</v>
      </c>
      <c r="E76" s="124">
        <v>0</v>
      </c>
      <c r="F76" s="124">
        <v>0</v>
      </c>
      <c r="G76" s="124"/>
      <c r="H76" s="124"/>
      <c r="I76" s="124">
        <v>0</v>
      </c>
      <c r="J76" s="123"/>
      <c r="K76" s="123"/>
      <c r="L76" s="123"/>
    </row>
    <row r="77" spans="1:12">
      <c r="A77" s="124" t="s">
        <v>59</v>
      </c>
      <c r="B77" s="125">
        <f>+'Tab5'!G11/100</f>
        <v>0.10404881635467442</v>
      </c>
      <c r="C77" s="124">
        <v>1</v>
      </c>
      <c r="D77" s="124">
        <v>0</v>
      </c>
      <c r="E77" s="124">
        <v>0</v>
      </c>
      <c r="F77" s="124">
        <v>0</v>
      </c>
      <c r="G77" s="124"/>
      <c r="H77" s="124"/>
      <c r="I77" s="124">
        <v>0</v>
      </c>
      <c r="J77" s="123"/>
      <c r="K77" s="123"/>
      <c r="L77" s="123"/>
    </row>
    <row r="78" spans="1:12">
      <c r="A78" s="124" t="s">
        <v>25</v>
      </c>
      <c r="B78" s="125">
        <f>1-SUM(B74:B77)</f>
        <v>0.26310026582463153</v>
      </c>
      <c r="C78" s="124">
        <v>1</v>
      </c>
      <c r="D78" s="124">
        <v>0</v>
      </c>
      <c r="E78" s="124">
        <v>0</v>
      </c>
      <c r="F78" s="124">
        <v>0</v>
      </c>
      <c r="G78" s="124"/>
      <c r="H78" s="124"/>
      <c r="I78" s="124">
        <v>0</v>
      </c>
      <c r="J78" s="123"/>
      <c r="K78" s="123"/>
      <c r="L78" s="123"/>
    </row>
    <row r="79" spans="1:1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</row>
    <row r="80" spans="1:1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</row>
    <row r="81" spans="1:17">
      <c r="A81" s="126" t="s">
        <v>71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</row>
    <row r="82" spans="1:17">
      <c r="A82" s="124" t="s">
        <v>60</v>
      </c>
      <c r="B82" s="124">
        <f>+'Tab3'!B26/1000</f>
        <v>9879.9490000000005</v>
      </c>
      <c r="C82" s="124">
        <f>+'Tab3'!C26/1000</f>
        <v>10302.088</v>
      </c>
      <c r="D82" s="123"/>
      <c r="E82" s="123"/>
      <c r="F82" s="123"/>
      <c r="G82" s="123"/>
      <c r="H82" s="123"/>
      <c r="I82" s="123"/>
      <c r="J82" s="123"/>
      <c r="K82" s="123"/>
      <c r="L82" s="123"/>
    </row>
    <row r="83" spans="1:17">
      <c r="A83" s="124"/>
      <c r="B83" s="127" t="str">
        <f>Dato_1årsiden</f>
        <v>31.03.2013</v>
      </c>
      <c r="C83" s="127" t="str">
        <f>Dato_nå</f>
        <v>31.03.2014</v>
      </c>
      <c r="D83" s="123"/>
      <c r="E83" s="123"/>
      <c r="F83" s="123"/>
      <c r="G83" s="123"/>
      <c r="H83" s="123"/>
      <c r="I83" s="123"/>
      <c r="J83" s="123"/>
      <c r="K83" s="123"/>
      <c r="L83" s="123"/>
    </row>
    <row r="84" spans="1:17">
      <c r="A84" s="124" t="s">
        <v>22</v>
      </c>
      <c r="B84" s="128">
        <f>+'Tab3'!B22/1000</f>
        <v>1916.48</v>
      </c>
      <c r="C84" s="128">
        <f>+'Tab3'!C22/1000</f>
        <v>1995.7180000000001</v>
      </c>
      <c r="D84" s="123"/>
      <c r="E84" s="123"/>
      <c r="F84" s="123"/>
      <c r="G84" s="123"/>
      <c r="H84" s="123"/>
      <c r="I84" s="123"/>
      <c r="J84" s="123"/>
      <c r="K84" s="123"/>
      <c r="L84" s="123"/>
    </row>
    <row r="85" spans="1:17">
      <c r="A85" s="124" t="s">
        <v>63</v>
      </c>
      <c r="B85" s="128">
        <f>+'Tab3'!B23/1000</f>
        <v>6419.8580000000002</v>
      </c>
      <c r="C85" s="128">
        <f>+'Tab3'!C23/1000</f>
        <v>6629.55</v>
      </c>
      <c r="D85" s="123"/>
      <c r="E85" s="123"/>
      <c r="F85" s="123"/>
      <c r="G85" s="123"/>
      <c r="H85" s="123"/>
      <c r="I85" s="123"/>
      <c r="J85" s="123"/>
      <c r="K85" s="123"/>
      <c r="L85" s="123"/>
    </row>
    <row r="86" spans="1:17">
      <c r="A86" s="124" t="s">
        <v>64</v>
      </c>
      <c r="B86" s="128">
        <f>'Tab3'!B26/1000-B84-B85</f>
        <v>1543.6110000000008</v>
      </c>
      <c r="C86" s="128">
        <f>'Tab3'!C26/1000-C84-C85</f>
        <v>1676.8199999999988</v>
      </c>
      <c r="D86" s="123"/>
      <c r="E86" s="123"/>
      <c r="F86" s="123"/>
      <c r="G86" s="123"/>
      <c r="H86" s="123"/>
      <c r="I86" s="123"/>
      <c r="J86" s="123"/>
      <c r="K86" s="123"/>
      <c r="L86" s="123"/>
    </row>
    <row r="87" spans="1:17">
      <c r="A87" s="124" t="s">
        <v>105</v>
      </c>
      <c r="B87" s="128">
        <f>+'Tab3'!F26/1000</f>
        <v>7521.7950000000001</v>
      </c>
      <c r="C87" s="128">
        <f>+'Tab3'!G26/1000</f>
        <v>7636.6469999999999</v>
      </c>
      <c r="D87" s="123"/>
      <c r="E87" s="123"/>
      <c r="F87" s="123"/>
      <c r="G87" s="123"/>
      <c r="H87" s="123"/>
      <c r="I87" s="123"/>
      <c r="J87" s="123"/>
      <c r="K87" s="123"/>
      <c r="L87" s="123"/>
    </row>
    <row r="88" spans="1:17">
      <c r="A88" s="124" t="s">
        <v>61</v>
      </c>
      <c r="B88" s="128">
        <f>'Tab3'!B30/1000+'Tab3'!F30/1000</f>
        <v>1255.204</v>
      </c>
      <c r="C88" s="128">
        <f>'Tab3'!C30/1000+'Tab3'!G30/1000</f>
        <v>1272.547</v>
      </c>
      <c r="D88" s="123"/>
      <c r="E88" s="123"/>
      <c r="F88" s="123"/>
      <c r="G88" s="123"/>
      <c r="H88" s="123"/>
      <c r="I88" s="123"/>
      <c r="J88" s="123"/>
      <c r="K88" s="123"/>
      <c r="L88" s="123"/>
    </row>
    <row r="89" spans="1:17">
      <c r="A89" s="124" t="s">
        <v>62</v>
      </c>
      <c r="B89" s="128">
        <f>+'Tab3'!F31/1000</f>
        <v>2676.9839999999999</v>
      </c>
      <c r="C89" s="128">
        <f>+'Tab3'!G31/1000</f>
        <v>2669.4720000000002</v>
      </c>
      <c r="D89" s="123"/>
      <c r="E89" s="123"/>
      <c r="F89" s="123"/>
      <c r="G89" s="123"/>
      <c r="H89" s="123"/>
      <c r="I89" s="123"/>
      <c r="J89" s="123"/>
      <c r="K89" s="123"/>
      <c r="L89" s="123"/>
    </row>
    <row r="90" spans="1:17">
      <c r="A90" s="124" t="s">
        <v>29</v>
      </c>
      <c r="B90" s="128">
        <f>+'Tab3'!B41/1000</f>
        <v>2685.962</v>
      </c>
      <c r="C90" s="128">
        <f>+'Tab3'!C41/1000</f>
        <v>2915.6509999999998</v>
      </c>
      <c r="D90" s="123"/>
      <c r="E90" s="123"/>
      <c r="F90" s="123"/>
      <c r="G90" s="123"/>
      <c r="H90" s="123"/>
      <c r="I90" s="123"/>
      <c r="J90" s="123"/>
      <c r="K90" s="123"/>
      <c r="L90" s="123"/>
    </row>
    <row r="91" spans="1:17">
      <c r="A91" s="124" t="s">
        <v>30</v>
      </c>
      <c r="B91" s="128">
        <f>+'Tab3'!F42/1000</f>
        <v>1572.13</v>
      </c>
      <c r="C91" s="128">
        <f>+'Tab3'!G42/1000</f>
        <v>1637.616</v>
      </c>
      <c r="D91" s="123"/>
      <c r="E91" s="123"/>
      <c r="F91" s="123"/>
      <c r="G91" s="123"/>
      <c r="H91" s="123"/>
      <c r="I91" s="123"/>
      <c r="J91" s="123"/>
      <c r="K91" s="123"/>
      <c r="L91" s="123"/>
    </row>
    <row r="92" spans="1:17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</row>
    <row r="93" spans="1:17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</row>
    <row r="94" spans="1:17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</row>
    <row r="95" spans="1:17">
      <c r="A95" s="126" t="s">
        <v>70</v>
      </c>
      <c r="B95" s="123"/>
      <c r="C95" s="123"/>
      <c r="D95" s="123"/>
      <c r="E95" s="123"/>
      <c r="F95" s="123"/>
      <c r="G95" s="129" t="s">
        <v>92</v>
      </c>
      <c r="H95" s="123"/>
      <c r="I95" s="123"/>
      <c r="J95" s="123"/>
      <c r="K95" s="123"/>
      <c r="L95" s="123"/>
    </row>
    <row r="96" spans="1:17">
      <c r="A96" s="124"/>
      <c r="B96" s="130">
        <v>40908</v>
      </c>
      <c r="C96" s="130">
        <v>41274</v>
      </c>
      <c r="D96" s="130">
        <v>41639</v>
      </c>
      <c r="E96" s="130" t="str">
        <f>G96</f>
        <v>31.03.2014</v>
      </c>
      <c r="F96" s="130"/>
      <c r="G96" s="130" t="str">
        <f>C83</f>
        <v>31.03.2014</v>
      </c>
      <c r="H96" s="130"/>
      <c r="I96" s="130"/>
      <c r="J96" s="131"/>
      <c r="K96" s="130"/>
      <c r="L96" s="130"/>
      <c r="M96" s="69"/>
      <c r="N96" s="69"/>
      <c r="O96" s="69"/>
      <c r="P96" s="69"/>
      <c r="Q96" s="69"/>
    </row>
    <row r="97" spans="1:17">
      <c r="A97" s="124"/>
      <c r="B97" s="125">
        <f>B98/B101</f>
        <v>0.39273991697423744</v>
      </c>
      <c r="C97" s="125">
        <f>C98/C101</f>
        <v>0.39034587046260438</v>
      </c>
      <c r="D97" s="125">
        <f>D98/D101</f>
        <v>0.38951795038542858</v>
      </c>
      <c r="E97" s="125">
        <f>E98/E101</f>
        <v>0.38097575564171271</v>
      </c>
      <c r="F97" s="125"/>
      <c r="G97" s="125">
        <f>G98/G101</f>
        <v>0.38097575564171271</v>
      </c>
      <c r="H97" s="125"/>
      <c r="I97" s="125"/>
      <c r="J97" s="125"/>
      <c r="K97" s="125"/>
      <c r="L97" s="125"/>
      <c r="M97" s="71"/>
      <c r="N97" s="71"/>
      <c r="O97" s="71"/>
      <c r="P97" s="71"/>
      <c r="Q97" s="71"/>
    </row>
    <row r="98" spans="1:17">
      <c r="A98" s="124" t="s">
        <v>67</v>
      </c>
      <c r="B98" s="132">
        <v>7171.76</v>
      </c>
      <c r="C98" s="132">
        <v>7457.5519999999997</v>
      </c>
      <c r="D98" s="132">
        <v>7709.8919999999998</v>
      </c>
      <c r="E98" s="132">
        <f>G98</f>
        <v>7561.7950000000001</v>
      </c>
      <c r="F98" s="124"/>
      <c r="G98" s="124">
        <f>('Tab3'!C19+'Tab3'!G19)/1000</f>
        <v>7561.7950000000001</v>
      </c>
      <c r="H98" s="124"/>
      <c r="I98" s="124"/>
      <c r="J98" s="124"/>
      <c r="K98" s="124"/>
      <c r="L98" s="124"/>
      <c r="M98"/>
      <c r="N98"/>
      <c r="O98"/>
      <c r="P98"/>
      <c r="Q98"/>
    </row>
    <row r="99" spans="1:17">
      <c r="A99" s="124" t="s">
        <v>66</v>
      </c>
      <c r="B99" s="132">
        <f>B101-B98</f>
        <v>11089.078</v>
      </c>
      <c r="C99" s="132">
        <f>C101-C98</f>
        <v>11647.433000000001</v>
      </c>
      <c r="D99" s="132">
        <f>D101-D98</f>
        <v>12083.527000000002</v>
      </c>
      <c r="E99" s="132">
        <f>E101-E98</f>
        <v>12286.698999999999</v>
      </c>
      <c r="F99" s="124"/>
      <c r="G99" s="124">
        <f>G101-G98</f>
        <v>12286.698999999999</v>
      </c>
      <c r="H99" s="124"/>
      <c r="I99" s="124"/>
      <c r="J99" s="124"/>
      <c r="K99" s="124"/>
      <c r="L99" s="124"/>
      <c r="M99"/>
      <c r="N99"/>
      <c r="O99"/>
      <c r="P99"/>
      <c r="Q99"/>
    </row>
    <row r="100" spans="1:17">
      <c r="A100" s="124"/>
      <c r="B100" s="132"/>
      <c r="C100" s="132"/>
      <c r="D100" s="132"/>
      <c r="E100" s="132"/>
      <c r="F100" s="124"/>
      <c r="G100" s="124"/>
      <c r="H100" s="124"/>
      <c r="I100" s="124"/>
      <c r="J100" s="124"/>
      <c r="K100" s="124"/>
      <c r="L100" s="124"/>
    </row>
    <row r="101" spans="1:17">
      <c r="A101" s="124" t="s">
        <v>65</v>
      </c>
      <c r="B101" s="132">
        <v>18260.838</v>
      </c>
      <c r="C101" s="132">
        <v>19104.985000000001</v>
      </c>
      <c r="D101" s="132">
        <v>19793.419000000002</v>
      </c>
      <c r="E101" s="132">
        <f>G101</f>
        <v>19848.493999999999</v>
      </c>
      <c r="F101" s="124"/>
      <c r="G101" s="124">
        <f>('Tab3'!C12+'Tab3'!G12)/1000</f>
        <v>19848.493999999999</v>
      </c>
      <c r="H101" s="124"/>
      <c r="I101" s="124"/>
      <c r="J101" s="124"/>
      <c r="K101" s="124"/>
      <c r="L101" s="124"/>
      <c r="M101"/>
      <c r="N101"/>
      <c r="O101"/>
      <c r="P101"/>
      <c r="Q101"/>
    </row>
    <row r="102" spans="1:17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</row>
    <row r="103" spans="1:17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</row>
    <row r="104" spans="1:17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</row>
    <row r="105" spans="1:17">
      <c r="A105" s="126" t="s">
        <v>69</v>
      </c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</row>
    <row r="106" spans="1:17">
      <c r="A106" s="123" t="s">
        <v>60</v>
      </c>
      <c r="B106" s="133">
        <f>'Tab3'!C48</f>
        <v>32766628</v>
      </c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</row>
    <row r="107" spans="1:17">
      <c r="A107" s="123" t="s">
        <v>105</v>
      </c>
      <c r="B107" s="133">
        <f>'Tab3'!G48</f>
        <v>20394736</v>
      </c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</row>
    <row r="108" spans="1:17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</row>
    <row r="109" spans="1:17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</row>
    <row r="110" spans="1:17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</row>
    <row r="111" spans="1:17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</row>
    <row r="112" spans="1:17">
      <c r="A112" s="134"/>
      <c r="B112" s="124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</row>
    <row r="113" spans="1:12">
      <c r="A113" s="134"/>
      <c r="B113" s="124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</row>
    <row r="114" spans="1:12">
      <c r="A114" s="134"/>
      <c r="B114" s="124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</row>
    <row r="115" spans="1:12">
      <c r="A115" s="70"/>
      <c r="B115"/>
    </row>
    <row r="116" spans="1:12">
      <c r="A116" s="70"/>
      <c r="B116"/>
    </row>
    <row r="117" spans="1:12">
      <c r="A117" s="70"/>
      <c r="B117"/>
    </row>
    <row r="118" spans="1:12">
      <c r="A118" s="70"/>
      <c r="B118"/>
    </row>
    <row r="119" spans="1:12">
      <c r="A119" s="70"/>
      <c r="B119"/>
    </row>
    <row r="120" spans="1:12">
      <c r="A120" s="70"/>
      <c r="B120"/>
    </row>
    <row r="121" spans="1:12">
      <c r="A121" s="70"/>
      <c r="B121"/>
    </row>
    <row r="122" spans="1:12">
      <c r="A122" s="70"/>
      <c r="B122"/>
    </row>
    <row r="123" spans="1:12">
      <c r="A123" s="70"/>
      <c r="B123"/>
    </row>
    <row r="124" spans="1:12">
      <c r="A124" s="70"/>
      <c r="B124"/>
    </row>
    <row r="125" spans="1:12">
      <c r="A125" s="70"/>
      <c r="B125"/>
    </row>
    <row r="126" spans="1:12">
      <c r="A126" s="70"/>
      <c r="B126"/>
    </row>
    <row r="127" spans="1:12">
      <c r="A127" s="70"/>
      <c r="B127"/>
    </row>
    <row r="128" spans="1:12">
      <c r="A128" s="70"/>
      <c r="B128"/>
    </row>
    <row r="129" spans="1:2">
      <c r="A129" s="70"/>
      <c r="B129"/>
    </row>
    <row r="130" spans="1:2">
      <c r="A130" s="70"/>
      <c r="B130"/>
    </row>
    <row r="131" spans="1:2">
      <c r="A131" s="70"/>
      <c r="B131"/>
    </row>
    <row r="132" spans="1:2">
      <c r="A132" s="70"/>
      <c r="B132"/>
    </row>
    <row r="133" spans="1:2">
      <c r="A133" s="70"/>
      <c r="B133"/>
    </row>
    <row r="134" spans="1:2">
      <c r="A134" s="70"/>
      <c r="B134"/>
    </row>
    <row r="135" spans="1:2">
      <c r="A135" s="70"/>
      <c r="B135"/>
    </row>
    <row r="136" spans="1:2">
      <c r="A136" s="70"/>
      <c r="B136"/>
    </row>
    <row r="137" spans="1:2">
      <c r="A137" s="70"/>
      <c r="B137"/>
    </row>
    <row r="138" spans="1:2">
      <c r="A138" s="70"/>
      <c r="B138"/>
    </row>
    <row r="139" spans="1:2">
      <c r="A139" s="70"/>
      <c r="B139"/>
    </row>
    <row r="140" spans="1:2">
      <c r="A140" s="70"/>
      <c r="B140"/>
    </row>
    <row r="141" spans="1:2">
      <c r="A141" s="70"/>
      <c r="B141"/>
    </row>
    <row r="142" spans="1:2">
      <c r="A142" s="70"/>
      <c r="B142"/>
    </row>
    <row r="143" spans="1:2">
      <c r="A143" s="70"/>
      <c r="B143"/>
    </row>
    <row r="144" spans="1:2">
      <c r="A144" s="70"/>
      <c r="B144"/>
    </row>
    <row r="145" spans="1:2">
      <c r="A145" s="70"/>
      <c r="B145"/>
    </row>
    <row r="146" spans="1:2">
      <c r="A146" s="70"/>
      <c r="B146"/>
    </row>
    <row r="147" spans="1:2">
      <c r="A147" s="70"/>
      <c r="B147"/>
    </row>
    <row r="148" spans="1:2">
      <c r="A148" s="70"/>
      <c r="B148"/>
    </row>
    <row r="149" spans="1:2">
      <c r="A149" s="70"/>
      <c r="B149"/>
    </row>
    <row r="150" spans="1:2">
      <c r="A150" s="70"/>
      <c r="B150"/>
    </row>
    <row r="151" spans="1:2">
      <c r="A151" s="70"/>
      <c r="B151"/>
    </row>
    <row r="152" spans="1:2">
      <c r="A152" s="70"/>
      <c r="B152"/>
    </row>
    <row r="153" spans="1:2">
      <c r="A153" s="70"/>
      <c r="B153"/>
    </row>
    <row r="154" spans="1:2">
      <c r="A154" s="70"/>
      <c r="B154"/>
    </row>
    <row r="155" spans="1:2">
      <c r="A155" s="70"/>
      <c r="B155"/>
    </row>
    <row r="156" spans="1:2">
      <c r="A156" s="73"/>
      <c r="B156"/>
    </row>
    <row r="157" spans="1:2">
      <c r="A157" s="70"/>
      <c r="B157"/>
    </row>
    <row r="158" spans="1:2">
      <c r="A158" s="73"/>
      <c r="B158"/>
    </row>
    <row r="159" spans="1:2">
      <c r="A159" s="73"/>
      <c r="B159"/>
    </row>
    <row r="160" spans="1:2">
      <c r="A160" s="73"/>
      <c r="B160"/>
    </row>
    <row r="161" spans="1:2">
      <c r="A161" s="73"/>
      <c r="B161"/>
    </row>
    <row r="162" spans="1:2">
      <c r="A162" s="73"/>
      <c r="B162"/>
    </row>
    <row r="163" spans="1:2">
      <c r="A163" s="80"/>
      <c r="B163"/>
    </row>
    <row r="164" spans="1:2">
      <c r="A164" s="80"/>
      <c r="B164"/>
    </row>
    <row r="165" spans="1:2">
      <c r="A165" s="80"/>
      <c r="B165"/>
    </row>
    <row r="166" spans="1:2">
      <c r="A166" s="80"/>
      <c r="B166"/>
    </row>
    <row r="167" spans="1:2">
      <c r="A167" s="80"/>
      <c r="B167"/>
    </row>
    <row r="168" spans="1:2">
      <c r="A168" s="80"/>
      <c r="B168"/>
    </row>
    <row r="169" spans="1:2">
      <c r="A169" s="80"/>
      <c r="B169"/>
    </row>
    <row r="170" spans="1:2">
      <c r="A170" s="80"/>
      <c r="B170"/>
    </row>
    <row r="171" spans="1:2">
      <c r="A171" s="80"/>
      <c r="B171"/>
    </row>
    <row r="172" spans="1:2">
      <c r="A172" s="80"/>
      <c r="B172"/>
    </row>
    <row r="173" spans="1:2">
      <c r="A173" s="80"/>
      <c r="B173"/>
    </row>
    <row r="174" spans="1:2">
      <c r="A174" s="80"/>
      <c r="B174"/>
    </row>
    <row r="175" spans="1:2">
      <c r="A175" s="80"/>
      <c r="B175"/>
    </row>
    <row r="176" spans="1:2">
      <c r="A176" s="80"/>
      <c r="B176"/>
    </row>
    <row r="177" spans="1:3">
      <c r="A177" s="80"/>
      <c r="B177"/>
    </row>
    <row r="178" spans="1:3">
      <c r="A178" s="80"/>
      <c r="B178"/>
    </row>
    <row r="179" spans="1:3">
      <c r="A179" s="80"/>
      <c r="B179"/>
    </row>
    <row r="180" spans="1:3">
      <c r="A180" s="80"/>
      <c r="B180"/>
    </row>
    <row r="181" spans="1:3">
      <c r="A181" s="80"/>
      <c r="B181"/>
      <c r="C181"/>
    </row>
    <row r="182" spans="1:3">
      <c r="A182" s="80"/>
      <c r="B182"/>
    </row>
    <row r="183" spans="1:3">
      <c r="A183" s="80"/>
      <c r="B183"/>
    </row>
    <row r="184" spans="1:3">
      <c r="A184" s="80"/>
      <c r="B184"/>
    </row>
    <row r="185" spans="1:3">
      <c r="A185" s="80"/>
      <c r="B185"/>
    </row>
    <row r="186" spans="1:3">
      <c r="A186" s="80"/>
      <c r="B186"/>
    </row>
    <row r="187" spans="1:3">
      <c r="A187" s="80"/>
      <c r="B187"/>
    </row>
    <row r="188" spans="1:3">
      <c r="A188" s="80"/>
      <c r="B188"/>
    </row>
    <row r="189" spans="1:3">
      <c r="A189" s="80"/>
      <c r="B189"/>
    </row>
    <row r="190" spans="1:3">
      <c r="A190" s="80"/>
      <c r="B190"/>
    </row>
  </sheetData>
  <mergeCells count="3">
    <mergeCell ref="K64:K65"/>
    <mergeCell ref="A64:A65"/>
    <mergeCell ref="A6:E6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3" max="16384" width="11.42578125" style="1"/>
  </cols>
  <sheetData>
    <row r="1" spans="1:12" ht="5.25" customHeight="1"/>
    <row r="2" spans="1:12">
      <c r="A2" s="75" t="s">
        <v>0</v>
      </c>
      <c r="B2" s="3"/>
      <c r="C2" s="3"/>
      <c r="F2" s="3"/>
      <c r="G2" s="3"/>
      <c r="J2" s="3"/>
      <c r="K2" s="3"/>
    </row>
    <row r="3" spans="1:12" ht="6" customHeight="1">
      <c r="A3" s="4"/>
      <c r="B3" s="3"/>
      <c r="C3" s="3"/>
      <c r="F3" s="3"/>
      <c r="G3" s="3"/>
      <c r="J3" s="3"/>
      <c r="K3" s="3"/>
    </row>
    <row r="4" spans="1:12" ht="16.5" thickBot="1">
      <c r="A4" s="5" t="s">
        <v>55</v>
      </c>
      <c r="B4" s="143" t="s">
        <v>120</v>
      </c>
      <c r="C4" s="143"/>
      <c r="F4" s="143" t="s">
        <v>121</v>
      </c>
      <c r="G4" s="143"/>
      <c r="J4" s="143" t="s">
        <v>149</v>
      </c>
      <c r="K4" s="143"/>
    </row>
    <row r="5" spans="1:12">
      <c r="A5" s="32"/>
      <c r="B5" s="146" t="s">
        <v>2</v>
      </c>
      <c r="C5" s="145"/>
      <c r="D5" s="36" t="s">
        <v>14</v>
      </c>
      <c r="F5" s="144" t="s">
        <v>2</v>
      </c>
      <c r="G5" s="145"/>
      <c r="H5" s="36" t="s">
        <v>14</v>
      </c>
      <c r="J5" s="144" t="s">
        <v>2</v>
      </c>
      <c r="K5" s="145"/>
      <c r="L5" s="36" t="s">
        <v>14</v>
      </c>
    </row>
    <row r="6" spans="1:12" ht="13.5" thickBot="1">
      <c r="A6" s="33" t="s">
        <v>13</v>
      </c>
      <c r="B6" s="34" t="s">
        <v>154</v>
      </c>
      <c r="C6" s="67" t="s">
        <v>155</v>
      </c>
      <c r="D6" s="37" t="s">
        <v>15</v>
      </c>
      <c r="F6" s="121" t="s">
        <v>154</v>
      </c>
      <c r="G6" s="67" t="s">
        <v>155</v>
      </c>
      <c r="H6" s="37" t="s">
        <v>15</v>
      </c>
      <c r="J6" s="121" t="s">
        <v>154</v>
      </c>
      <c r="K6" s="67" t="s">
        <v>155</v>
      </c>
      <c r="L6" s="37" t="s">
        <v>15</v>
      </c>
    </row>
    <row r="7" spans="1:12">
      <c r="A7" s="47" t="s">
        <v>16</v>
      </c>
      <c r="B7" s="59"/>
      <c r="C7" s="27"/>
      <c r="D7" s="35"/>
      <c r="F7" s="120"/>
      <c r="G7" s="27"/>
      <c r="H7" s="35"/>
      <c r="J7" s="120"/>
      <c r="K7" s="27"/>
      <c r="L7" s="35"/>
    </row>
    <row r="8" spans="1:12">
      <c r="A8" s="49" t="s">
        <v>17</v>
      </c>
      <c r="B8" s="60">
        <v>15433000</v>
      </c>
      <c r="C8" s="60">
        <v>14237994</v>
      </c>
      <c r="D8" s="85">
        <v>-7.7431866778980112</v>
      </c>
      <c r="F8" s="117">
        <v>484944</v>
      </c>
      <c r="G8" s="60">
        <v>2261352</v>
      </c>
      <c r="H8" s="85">
        <v>366.31198653865187</v>
      </c>
      <c r="J8" s="117">
        <v>15917944</v>
      </c>
      <c r="K8" s="60">
        <v>16499346</v>
      </c>
      <c r="L8" s="85">
        <v>3.6524943171052744</v>
      </c>
    </row>
    <row r="9" spans="1:12">
      <c r="A9" s="49" t="s">
        <v>18</v>
      </c>
      <c r="B9" s="60">
        <v>35712</v>
      </c>
      <c r="C9" s="60">
        <v>51420</v>
      </c>
      <c r="D9" s="85">
        <v>43.98521505376344</v>
      </c>
      <c r="F9" s="117">
        <v>1246806</v>
      </c>
      <c r="G9" s="60">
        <v>1219575</v>
      </c>
      <c r="H9" s="85">
        <v>-2.1840607119311266</v>
      </c>
      <c r="J9" s="117">
        <v>1282518</v>
      </c>
      <c r="K9" s="60">
        <v>1270995</v>
      </c>
      <c r="L9" s="85">
        <v>-0.89846692210167811</v>
      </c>
    </row>
    <row r="10" spans="1:12">
      <c r="A10" s="49" t="s">
        <v>19</v>
      </c>
      <c r="B10" s="60">
        <v>537091</v>
      </c>
      <c r="C10" s="60">
        <v>547356</v>
      </c>
      <c r="D10" s="85">
        <v>1.9112217482698464</v>
      </c>
      <c r="F10" s="117">
        <v>4332</v>
      </c>
      <c r="G10" s="60">
        <v>14427</v>
      </c>
      <c r="H10" s="85">
        <v>233.03324099722991</v>
      </c>
      <c r="J10" s="117">
        <v>541423</v>
      </c>
      <c r="K10" s="60">
        <v>561783</v>
      </c>
      <c r="L10" s="85">
        <v>3.7604608596236213</v>
      </c>
    </row>
    <row r="11" spans="1:12">
      <c r="A11" s="49" t="s">
        <v>20</v>
      </c>
      <c r="B11" s="60">
        <v>635</v>
      </c>
      <c r="C11" s="60">
        <v>58558</v>
      </c>
      <c r="D11" s="85">
        <v>9121.7322834645674</v>
      </c>
      <c r="F11" s="117">
        <v>880423</v>
      </c>
      <c r="G11" s="60">
        <v>896208</v>
      </c>
      <c r="H11" s="85">
        <v>1.7928881912444359</v>
      </c>
      <c r="J11" s="117">
        <v>881058</v>
      </c>
      <c r="K11" s="60">
        <v>954766</v>
      </c>
      <c r="L11" s="85">
        <v>8.3658510563436224</v>
      </c>
    </row>
    <row r="12" spans="1:12">
      <c r="A12" s="48" t="s">
        <v>150</v>
      </c>
      <c r="B12" s="61">
        <v>16545080</v>
      </c>
      <c r="C12" s="61">
        <v>15291374</v>
      </c>
      <c r="D12" s="86">
        <v>-7.5775154910100166</v>
      </c>
      <c r="F12" s="118">
        <v>2654206</v>
      </c>
      <c r="G12" s="61">
        <v>4557120</v>
      </c>
      <c r="H12" s="86">
        <v>71.69428446774667</v>
      </c>
      <c r="J12" s="118">
        <v>19199286</v>
      </c>
      <c r="K12" s="61">
        <v>19848494</v>
      </c>
      <c r="L12" s="86">
        <v>3.3814174131267172</v>
      </c>
    </row>
    <row r="13" spans="1:12">
      <c r="A13" s="49"/>
      <c r="B13" s="61"/>
      <c r="C13" s="41"/>
      <c r="D13" s="39"/>
      <c r="F13" s="118"/>
      <c r="G13" s="41"/>
      <c r="H13" s="39"/>
      <c r="J13" s="118"/>
      <c r="K13" s="41"/>
      <c r="L13" s="39"/>
    </row>
    <row r="14" spans="1:12">
      <c r="A14" s="38" t="s">
        <v>21</v>
      </c>
      <c r="B14" s="61"/>
      <c r="C14" s="41"/>
      <c r="D14" s="39"/>
      <c r="F14" s="118"/>
      <c r="G14" s="41"/>
      <c r="H14" s="39"/>
      <c r="J14" s="118"/>
      <c r="K14" s="41"/>
      <c r="L14" s="39"/>
    </row>
    <row r="15" spans="1:12">
      <c r="A15" s="49" t="s">
        <v>17</v>
      </c>
      <c r="B15" s="60">
        <v>6182558</v>
      </c>
      <c r="C15" s="60">
        <v>5639836</v>
      </c>
      <c r="D15" s="85">
        <v>-8.7782759175085783</v>
      </c>
      <c r="F15" s="117">
        <v>203145</v>
      </c>
      <c r="G15" s="60">
        <v>890065</v>
      </c>
      <c r="H15" s="85">
        <v>338.14270594895271</v>
      </c>
      <c r="J15" s="117">
        <v>6385703</v>
      </c>
      <c r="K15" s="60">
        <v>6529901</v>
      </c>
      <c r="L15" s="85">
        <v>2.2581382190809687</v>
      </c>
    </row>
    <row r="16" spans="1:12">
      <c r="A16" s="49" t="s">
        <v>18</v>
      </c>
      <c r="B16" s="60">
        <v>14454</v>
      </c>
      <c r="C16" s="60">
        <v>18718</v>
      </c>
      <c r="D16" s="85">
        <v>29.500484295004842</v>
      </c>
      <c r="F16" s="117">
        <v>462316</v>
      </c>
      <c r="G16" s="60">
        <v>448584</v>
      </c>
      <c r="H16" s="85">
        <v>-2.9702627639969199</v>
      </c>
      <c r="J16" s="117">
        <v>476770</v>
      </c>
      <c r="K16" s="60">
        <v>467302</v>
      </c>
      <c r="L16" s="85">
        <v>-1.9858632044801476</v>
      </c>
    </row>
    <row r="17" spans="1:12">
      <c r="A17" s="49" t="s">
        <v>19</v>
      </c>
      <c r="B17" s="60">
        <v>265442</v>
      </c>
      <c r="C17" s="60">
        <v>268188</v>
      </c>
      <c r="D17" s="85">
        <v>1.0345009455926342</v>
      </c>
      <c r="F17" s="117">
        <v>1607</v>
      </c>
      <c r="G17" s="60">
        <v>4258</v>
      </c>
      <c r="H17" s="85">
        <v>164.96577473553205</v>
      </c>
      <c r="J17" s="117">
        <v>267049</v>
      </c>
      <c r="K17" s="60">
        <v>272446</v>
      </c>
      <c r="L17" s="85">
        <v>2.0209774236188864</v>
      </c>
    </row>
    <row r="18" spans="1:12">
      <c r="A18" s="49" t="s">
        <v>20</v>
      </c>
      <c r="B18" s="60">
        <v>197</v>
      </c>
      <c r="C18" s="60">
        <v>29375</v>
      </c>
      <c r="D18" s="85">
        <v>14811.167512690356</v>
      </c>
      <c r="F18" s="117">
        <v>178410</v>
      </c>
      <c r="G18" s="60">
        <v>138326</v>
      </c>
      <c r="H18" s="85">
        <v>-22.467350484838295</v>
      </c>
      <c r="J18" s="117">
        <v>178607</v>
      </c>
      <c r="K18" s="60">
        <v>167701</v>
      </c>
      <c r="L18" s="85">
        <v>-6.1061436561836882</v>
      </c>
    </row>
    <row r="19" spans="1:12">
      <c r="A19" s="48" t="s">
        <v>5</v>
      </c>
      <c r="B19" s="61">
        <v>6565218</v>
      </c>
      <c r="C19" s="61">
        <v>6037411</v>
      </c>
      <c r="D19" s="86">
        <v>-8.0394436254820487</v>
      </c>
      <c r="F19" s="118">
        <v>858797</v>
      </c>
      <c r="G19" s="61">
        <v>1524384</v>
      </c>
      <c r="H19" s="86">
        <v>77.502250240743734</v>
      </c>
      <c r="J19" s="118">
        <v>7424015</v>
      </c>
      <c r="K19" s="61">
        <v>7561795</v>
      </c>
      <c r="L19" s="86">
        <v>1.8558690950920762</v>
      </c>
    </row>
    <row r="20" spans="1:12">
      <c r="A20" s="48"/>
      <c r="B20" s="60"/>
      <c r="C20" s="27"/>
      <c r="D20" s="35"/>
      <c r="F20" s="117"/>
      <c r="G20" s="27"/>
      <c r="H20" s="35"/>
      <c r="J20" s="117"/>
      <c r="K20" s="27"/>
      <c r="L20" s="35"/>
    </row>
    <row r="21" spans="1:12">
      <c r="A21" s="48" t="s">
        <v>122</v>
      </c>
      <c r="B21" s="61"/>
      <c r="C21" s="41"/>
      <c r="D21" s="39"/>
      <c r="F21" s="118"/>
      <c r="G21" s="41"/>
      <c r="H21" s="39"/>
      <c r="J21" s="118"/>
      <c r="K21" s="41"/>
      <c r="L21" s="39"/>
    </row>
    <row r="22" spans="1:12">
      <c r="A22" s="49" t="s">
        <v>22</v>
      </c>
      <c r="B22" s="60">
        <v>1916480</v>
      </c>
      <c r="C22" s="60">
        <v>1995718</v>
      </c>
      <c r="D22" s="85">
        <v>4.1345591918517286</v>
      </c>
      <c r="F22" s="117"/>
      <c r="G22" s="60"/>
      <c r="H22" s="85"/>
      <c r="J22" s="117">
        <v>1916480</v>
      </c>
      <c r="K22" s="60">
        <v>1995718</v>
      </c>
      <c r="L22" s="85">
        <v>4.1345591918517286</v>
      </c>
    </row>
    <row r="23" spans="1:12">
      <c r="A23" s="49" t="s">
        <v>23</v>
      </c>
      <c r="B23" s="60">
        <v>6419858</v>
      </c>
      <c r="C23" s="60">
        <v>6629550</v>
      </c>
      <c r="D23" s="85">
        <v>3.2663027749211899</v>
      </c>
      <c r="F23" s="117"/>
      <c r="G23" s="60"/>
      <c r="H23" s="85"/>
      <c r="J23" s="117">
        <v>6419858</v>
      </c>
      <c r="K23" s="60">
        <v>6629550</v>
      </c>
      <c r="L23" s="85">
        <v>3.2663027749211899</v>
      </c>
    </row>
    <row r="24" spans="1:12">
      <c r="A24" s="49" t="s">
        <v>24</v>
      </c>
      <c r="B24" s="60">
        <v>1140888</v>
      </c>
      <c r="C24" s="60">
        <v>1192268</v>
      </c>
      <c r="D24" s="85">
        <v>4.5035095469493935</v>
      </c>
      <c r="F24" s="117"/>
      <c r="G24" s="60"/>
      <c r="H24" s="85"/>
      <c r="J24" s="117">
        <v>1140888</v>
      </c>
      <c r="K24" s="60">
        <v>1192268</v>
      </c>
      <c r="L24" s="85">
        <v>4.5035095469493935</v>
      </c>
    </row>
    <row r="25" spans="1:12">
      <c r="A25" s="49" t="s">
        <v>124</v>
      </c>
      <c r="B25" s="60"/>
      <c r="C25" s="60"/>
      <c r="D25" s="85"/>
      <c r="F25" s="117">
        <v>1193878</v>
      </c>
      <c r="G25" s="60">
        <v>1215245</v>
      </c>
      <c r="H25" s="85">
        <v>1.7897138568597462</v>
      </c>
      <c r="J25" s="117">
        <v>1193878</v>
      </c>
      <c r="K25" s="60">
        <v>1215245</v>
      </c>
      <c r="L25" s="85">
        <v>1.7897138568597462</v>
      </c>
    </row>
    <row r="26" spans="1:12">
      <c r="A26" s="48" t="s">
        <v>130</v>
      </c>
      <c r="B26" s="61">
        <v>9879949</v>
      </c>
      <c r="C26" s="61">
        <v>10302088</v>
      </c>
      <c r="D26" s="86">
        <v>4.2726839986724627</v>
      </c>
      <c r="F26" s="118">
        <v>7521795</v>
      </c>
      <c r="G26" s="61">
        <v>7636647</v>
      </c>
      <c r="H26" s="86">
        <v>1.5269227624523136</v>
      </c>
      <c r="J26" s="118">
        <v>17401744</v>
      </c>
      <c r="K26" s="61">
        <v>17938735</v>
      </c>
      <c r="L26" s="86">
        <v>3.0858458784360923</v>
      </c>
    </row>
    <row r="27" spans="1:12">
      <c r="A27" s="48"/>
      <c r="B27" s="60"/>
      <c r="C27" s="27"/>
      <c r="D27" s="35"/>
      <c r="F27" s="117"/>
      <c r="G27" s="27"/>
      <c r="H27" s="35"/>
      <c r="J27" s="117"/>
      <c r="K27" s="27"/>
      <c r="L27" s="35"/>
    </row>
    <row r="28" spans="1:12">
      <c r="A28" s="48" t="s">
        <v>128</v>
      </c>
      <c r="B28" s="61"/>
      <c r="C28" s="41"/>
      <c r="D28" s="39"/>
      <c r="F28" s="118"/>
      <c r="G28" s="41"/>
      <c r="H28" s="39"/>
      <c r="J28" s="118"/>
      <c r="K28" s="41"/>
      <c r="L28" s="39"/>
    </row>
    <row r="29" spans="1:12">
      <c r="A29" s="49" t="s">
        <v>125</v>
      </c>
      <c r="B29" s="60">
        <v>938108.42</v>
      </c>
      <c r="C29" s="60">
        <v>1039339</v>
      </c>
      <c r="D29" s="85">
        <v>10.790925424163655</v>
      </c>
      <c r="F29" s="117">
        <v>36192.5</v>
      </c>
      <c r="G29" s="60">
        <v>58440</v>
      </c>
      <c r="H29" s="85">
        <v>61.469917800649306</v>
      </c>
      <c r="J29" s="117">
        <v>974300.92</v>
      </c>
      <c r="K29" s="60">
        <v>1097779</v>
      </c>
      <c r="L29" s="85">
        <v>12.673505429924049</v>
      </c>
    </row>
    <row r="30" spans="1:12">
      <c r="A30" s="49" t="s">
        <v>61</v>
      </c>
      <c r="B30" s="60">
        <v>786433</v>
      </c>
      <c r="C30" s="60">
        <v>947694</v>
      </c>
      <c r="D30" s="85">
        <v>20.505370451138241</v>
      </c>
      <c r="F30" s="117">
        <v>468771</v>
      </c>
      <c r="G30" s="60">
        <v>324853</v>
      </c>
      <c r="H30" s="85">
        <v>-30.7011312559864</v>
      </c>
      <c r="J30" s="117">
        <v>1255204</v>
      </c>
      <c r="K30" s="60">
        <v>1272547</v>
      </c>
      <c r="L30" s="85">
        <v>1.3816877575278601</v>
      </c>
    </row>
    <row r="31" spans="1:12">
      <c r="A31" s="49" t="s">
        <v>62</v>
      </c>
      <c r="B31" s="60"/>
      <c r="C31" s="60"/>
      <c r="D31" s="85"/>
      <c r="F31" s="117">
        <v>2676984</v>
      </c>
      <c r="G31" s="60">
        <v>2669472</v>
      </c>
      <c r="H31" s="85">
        <v>-0.28061430326068443</v>
      </c>
      <c r="J31" s="117">
        <v>2676984</v>
      </c>
      <c r="K31" s="60">
        <v>2669472</v>
      </c>
      <c r="L31" s="85">
        <v>-0.28061430326068443</v>
      </c>
    </row>
    <row r="32" spans="1:12">
      <c r="A32" s="49" t="s">
        <v>126</v>
      </c>
      <c r="B32" s="60">
        <v>108994.5</v>
      </c>
      <c r="C32" s="60">
        <v>135237</v>
      </c>
      <c r="D32" s="85">
        <v>24.076902962993547</v>
      </c>
      <c r="F32" s="117">
        <v>624983.5</v>
      </c>
      <c r="G32" s="60">
        <v>794215</v>
      </c>
      <c r="H32" s="85">
        <v>27.077754852728113</v>
      </c>
      <c r="J32" s="117">
        <v>733978</v>
      </c>
      <c r="K32" s="60">
        <v>929452</v>
      </c>
      <c r="L32" s="85">
        <v>26.632133388194198</v>
      </c>
    </row>
    <row r="33" spans="1:12">
      <c r="A33" s="49" t="s">
        <v>127</v>
      </c>
      <c r="B33" s="60">
        <v>418854.5</v>
      </c>
      <c r="C33" s="60">
        <v>442549</v>
      </c>
      <c r="D33" s="85">
        <v>5.65697634858883</v>
      </c>
      <c r="F33" s="117">
        <v>16711</v>
      </c>
      <c r="G33" s="60">
        <v>16444</v>
      </c>
      <c r="H33" s="85">
        <v>-1.597749985039794</v>
      </c>
      <c r="J33" s="117">
        <v>435565.5</v>
      </c>
      <c r="K33" s="60">
        <v>458993</v>
      </c>
      <c r="L33" s="85">
        <v>5.3786399519704844</v>
      </c>
    </row>
    <row r="34" spans="1:12">
      <c r="A34" s="49" t="s">
        <v>117</v>
      </c>
      <c r="B34" s="60">
        <v>290</v>
      </c>
      <c r="C34" s="60">
        <v>5729</v>
      </c>
      <c r="D34" s="85">
        <v>1875.5172413793102</v>
      </c>
      <c r="F34" s="117">
        <v>1577284</v>
      </c>
      <c r="G34" s="60">
        <v>1859043</v>
      </c>
      <c r="H34" s="85">
        <v>17.863555326751555</v>
      </c>
      <c r="J34" s="117">
        <v>1577574</v>
      </c>
      <c r="K34" s="60">
        <v>1864772</v>
      </c>
      <c r="L34" s="85">
        <v>18.205041411686551</v>
      </c>
    </row>
    <row r="35" spans="1:12">
      <c r="A35" s="48" t="s">
        <v>115</v>
      </c>
      <c r="B35" s="61">
        <v>2252680.42</v>
      </c>
      <c r="C35" s="61">
        <v>2570548</v>
      </c>
      <c r="D35" s="86">
        <v>14.110638028273895</v>
      </c>
      <c r="F35" s="118">
        <v>5400926</v>
      </c>
      <c r="G35" s="61">
        <v>5722467</v>
      </c>
      <c r="H35" s="86">
        <v>5.9534420578989602</v>
      </c>
      <c r="J35" s="118">
        <v>7653606.4199999999</v>
      </c>
      <c r="K35" s="61">
        <v>8293015</v>
      </c>
      <c r="L35" s="86">
        <v>8.3543436245837164</v>
      </c>
    </row>
    <row r="36" spans="1:12">
      <c r="A36" s="48"/>
      <c r="B36" s="61"/>
      <c r="C36" s="41"/>
      <c r="D36" s="39"/>
      <c r="F36" s="118"/>
      <c r="G36" s="41"/>
      <c r="H36" s="39"/>
      <c r="J36" s="118"/>
      <c r="K36" s="41"/>
      <c r="L36" s="39"/>
    </row>
    <row r="37" spans="1:12">
      <c r="A37" s="48" t="s">
        <v>129</v>
      </c>
      <c r="B37" s="61"/>
      <c r="C37" s="41"/>
      <c r="D37" s="39"/>
      <c r="F37" s="118"/>
      <c r="G37" s="41"/>
      <c r="H37" s="39"/>
      <c r="J37" s="118"/>
      <c r="K37" s="41"/>
      <c r="L37" s="39"/>
    </row>
    <row r="38" spans="1:12">
      <c r="A38" s="49" t="s">
        <v>28</v>
      </c>
      <c r="B38" s="60">
        <v>761790</v>
      </c>
      <c r="C38" s="60">
        <v>764181</v>
      </c>
      <c r="D38" s="85">
        <v>0.31386602607017683</v>
      </c>
      <c r="F38" s="117"/>
      <c r="G38" s="60"/>
      <c r="H38" s="85"/>
      <c r="J38" s="117">
        <v>761790</v>
      </c>
      <c r="K38" s="60">
        <v>764181</v>
      </c>
      <c r="L38" s="85">
        <v>0.31386602607017683</v>
      </c>
    </row>
    <row r="39" spans="1:12">
      <c r="A39" s="49" t="s">
        <v>123</v>
      </c>
      <c r="B39" s="60">
        <v>136223</v>
      </c>
      <c r="C39" s="60">
        <v>265284</v>
      </c>
      <c r="D39" s="85">
        <v>94.742444374298032</v>
      </c>
      <c r="F39" s="117">
        <v>99716</v>
      </c>
      <c r="G39" s="60">
        <v>130252</v>
      </c>
      <c r="H39" s="85">
        <v>30.622969232620644</v>
      </c>
      <c r="J39" s="117">
        <v>235939</v>
      </c>
      <c r="K39" s="60">
        <v>395536</v>
      </c>
      <c r="L39" s="85">
        <v>67.643331539084258</v>
      </c>
    </row>
    <row r="40" spans="1:12">
      <c r="A40" s="49" t="s">
        <v>118</v>
      </c>
      <c r="B40" s="60">
        <v>1</v>
      </c>
      <c r="C40" s="60">
        <v>469401</v>
      </c>
      <c r="D40" s="85">
        <v>46940000</v>
      </c>
      <c r="F40" s="117"/>
      <c r="G40" s="60"/>
      <c r="H40" s="85"/>
      <c r="J40" s="117">
        <v>1</v>
      </c>
      <c r="K40" s="60">
        <v>469401</v>
      </c>
      <c r="L40" s="85">
        <v>46940000</v>
      </c>
    </row>
    <row r="41" spans="1:12">
      <c r="A41" s="49" t="s">
        <v>29</v>
      </c>
      <c r="B41" s="60">
        <v>2685962</v>
      </c>
      <c r="C41" s="60">
        <v>2915651</v>
      </c>
      <c r="D41" s="85">
        <v>8.5514612641578704</v>
      </c>
      <c r="F41" s="117"/>
      <c r="G41" s="60"/>
      <c r="H41" s="85"/>
      <c r="J41" s="117">
        <v>2685962</v>
      </c>
      <c r="K41" s="60">
        <v>2915651</v>
      </c>
      <c r="L41" s="85">
        <v>8.5514612641578704</v>
      </c>
    </row>
    <row r="42" spans="1:12">
      <c r="A42" s="49" t="s">
        <v>30</v>
      </c>
      <c r="B42" s="60"/>
      <c r="C42" s="60"/>
      <c r="D42" s="85"/>
      <c r="F42" s="117">
        <v>1572130</v>
      </c>
      <c r="G42" s="60">
        <v>1637616</v>
      </c>
      <c r="H42" s="85">
        <v>4.165431611889602</v>
      </c>
      <c r="J42" s="117">
        <v>1572130</v>
      </c>
      <c r="K42" s="60">
        <v>1637616</v>
      </c>
      <c r="L42" s="85">
        <v>4.165431611889602</v>
      </c>
    </row>
    <row r="43" spans="1:12">
      <c r="A43" s="49" t="s">
        <v>114</v>
      </c>
      <c r="B43" s="60"/>
      <c r="C43" s="60"/>
      <c r="D43" s="85"/>
      <c r="F43" s="117">
        <v>198963</v>
      </c>
      <c r="G43" s="60">
        <v>197874</v>
      </c>
      <c r="H43" s="85">
        <v>-0.54733794725652507</v>
      </c>
      <c r="J43" s="117">
        <v>198963</v>
      </c>
      <c r="K43" s="60">
        <v>197874</v>
      </c>
      <c r="L43" s="85">
        <v>-0.54733794725652507</v>
      </c>
    </row>
    <row r="44" spans="1:12">
      <c r="A44" s="49" t="s">
        <v>31</v>
      </c>
      <c r="B44" s="60"/>
      <c r="C44" s="60"/>
      <c r="D44" s="85"/>
      <c r="F44" s="117">
        <v>417585</v>
      </c>
      <c r="G44" s="60">
        <v>445406</v>
      </c>
      <c r="H44" s="85">
        <v>6.662356167007915</v>
      </c>
      <c r="J44" s="117">
        <v>417585</v>
      </c>
      <c r="K44" s="60">
        <v>445406</v>
      </c>
      <c r="L44" s="85">
        <v>6.662356167007915</v>
      </c>
    </row>
    <row r="45" spans="1:12">
      <c r="A45" s="49" t="s">
        <v>32</v>
      </c>
      <c r="B45" s="60">
        <v>932159</v>
      </c>
      <c r="C45" s="60">
        <v>188101</v>
      </c>
      <c r="D45" s="85">
        <v>-79.820931836736008</v>
      </c>
      <c r="F45" s="117">
        <v>0</v>
      </c>
      <c r="G45" s="60">
        <v>67354</v>
      </c>
      <c r="H45" s="85">
        <v>0</v>
      </c>
      <c r="J45" s="117">
        <v>932159</v>
      </c>
      <c r="K45" s="60">
        <v>255455</v>
      </c>
      <c r="L45" s="85">
        <v>-72.59534049448645</v>
      </c>
    </row>
    <row r="46" spans="1:12">
      <c r="A46" s="48" t="s">
        <v>38</v>
      </c>
      <c r="B46" s="61">
        <v>4516135</v>
      </c>
      <c r="C46" s="61">
        <v>4602618</v>
      </c>
      <c r="D46" s="86">
        <v>1.9149781837788287</v>
      </c>
      <c r="F46" s="118">
        <v>2288394</v>
      </c>
      <c r="G46" s="61">
        <v>2478502</v>
      </c>
      <c r="H46" s="86">
        <v>8.3074855116732529</v>
      </c>
      <c r="J46" s="118">
        <v>6804529</v>
      </c>
      <c r="K46" s="61">
        <v>7081120</v>
      </c>
      <c r="L46" s="86">
        <v>4.0648074245844201</v>
      </c>
    </row>
    <row r="47" spans="1:12">
      <c r="A47" s="66"/>
      <c r="B47" s="60"/>
      <c r="C47" s="60"/>
      <c r="D47" s="35"/>
      <c r="F47" s="117"/>
      <c r="G47" s="60"/>
      <c r="H47" s="35"/>
      <c r="J47" s="117"/>
      <c r="K47" s="60"/>
      <c r="L47" s="35"/>
    </row>
    <row r="48" spans="1:12" ht="13.5" thickBot="1">
      <c r="A48" s="83" t="s">
        <v>39</v>
      </c>
      <c r="B48" s="62">
        <v>33193844.420000002</v>
      </c>
      <c r="C48" s="62">
        <v>32766628</v>
      </c>
      <c r="D48" s="94">
        <v>-1.2870350737156397</v>
      </c>
      <c r="F48" s="119">
        <v>17865321</v>
      </c>
      <c r="G48" s="62">
        <v>20394736</v>
      </c>
      <c r="H48" s="94">
        <v>14.158239865939157</v>
      </c>
      <c r="J48" s="119">
        <v>51059165.420000002</v>
      </c>
      <c r="K48" s="62">
        <v>53161364</v>
      </c>
      <c r="L48" s="94">
        <v>4.1171816317556997</v>
      </c>
    </row>
    <row r="54" spans="1:1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>
      <c r="A55" s="139">
        <v>6</v>
      </c>
      <c r="L55" s="25" t="s">
        <v>156</v>
      </c>
    </row>
    <row r="56" spans="1:12" ht="12.75" customHeight="1">
      <c r="A56" s="140"/>
      <c r="L56" s="25" t="s">
        <v>157</v>
      </c>
    </row>
    <row r="61" spans="1:12">
      <c r="A61" s="52"/>
      <c r="B61" s="52"/>
      <c r="C61" s="52"/>
      <c r="D61" s="52"/>
      <c r="F61" s="52"/>
      <c r="G61" s="52"/>
      <c r="H61" s="52"/>
      <c r="J61" s="52"/>
      <c r="K61" s="52"/>
      <c r="L61" s="52"/>
    </row>
    <row r="62" spans="1:12">
      <c r="A62" s="52"/>
      <c r="B62" s="52"/>
      <c r="C62" s="52"/>
      <c r="D62" s="52"/>
      <c r="F62" s="52"/>
      <c r="G62" s="52"/>
      <c r="H62" s="52"/>
      <c r="J62" s="52"/>
      <c r="K62" s="52"/>
      <c r="L62" s="52"/>
    </row>
  </sheetData>
  <mergeCells count="7">
    <mergeCell ref="J4:K4"/>
    <mergeCell ref="J5:K5"/>
    <mergeCell ref="B5:C5"/>
    <mergeCell ref="A55:A56"/>
    <mergeCell ref="F5:G5"/>
    <mergeCell ref="B4:C4"/>
    <mergeCell ref="F4:G4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showGridLines="0" showRowColHeaders="0" topLeftCell="A2" zoomScaleNormal="100" workbookViewId="0"/>
  </sheetViews>
  <sheetFormatPr defaultColWidth="11.42578125" defaultRowHeight="12.75"/>
  <cols>
    <col min="1" max="1" width="38.7109375" style="1" customWidth="1"/>
    <col min="2" max="4" width="14.140625" style="1" customWidth="1"/>
    <col min="5" max="5" width="6.7109375" style="1" customWidth="1"/>
    <col min="6" max="8" width="11.42578125" style="1"/>
    <col min="9" max="9" width="6.7109375" style="1" customWidth="1"/>
    <col min="10" max="16384" width="11.42578125" style="1"/>
  </cols>
  <sheetData>
    <row r="1" spans="1:12" ht="5.25" customHeight="1"/>
    <row r="2" spans="1:12">
      <c r="A2" s="75" t="s">
        <v>0</v>
      </c>
      <c r="B2" s="3"/>
      <c r="C2" s="3"/>
    </row>
    <row r="3" spans="1:12" ht="6" customHeight="1">
      <c r="A3" s="4"/>
      <c r="B3" s="3"/>
      <c r="C3" s="3"/>
    </row>
    <row r="4" spans="1:12" ht="16.5" thickBot="1">
      <c r="A4" s="5" t="s">
        <v>56</v>
      </c>
      <c r="B4" s="143" t="s">
        <v>120</v>
      </c>
      <c r="C4" s="143"/>
      <c r="F4" s="143" t="s">
        <v>121</v>
      </c>
      <c r="G4" s="143"/>
      <c r="J4" s="143" t="s">
        <v>149</v>
      </c>
      <c r="K4" s="143"/>
    </row>
    <row r="5" spans="1:12">
      <c r="A5" s="32"/>
      <c r="B5" s="146" t="s">
        <v>57</v>
      </c>
      <c r="C5" s="145"/>
      <c r="D5" s="36" t="s">
        <v>14</v>
      </c>
      <c r="F5" s="144" t="s">
        <v>57</v>
      </c>
      <c r="G5" s="145"/>
      <c r="H5" s="36" t="s">
        <v>14</v>
      </c>
      <c r="J5" s="144" t="s">
        <v>57</v>
      </c>
      <c r="K5" s="145"/>
      <c r="L5" s="36" t="s">
        <v>14</v>
      </c>
    </row>
    <row r="6" spans="1:12" ht="13.5" thickBot="1">
      <c r="A6" s="33" t="s">
        <v>13</v>
      </c>
      <c r="B6" s="34" t="s">
        <v>154</v>
      </c>
      <c r="C6" s="67" t="s">
        <v>155</v>
      </c>
      <c r="D6" s="37" t="s">
        <v>15</v>
      </c>
      <c r="F6" s="121" t="s">
        <v>154</v>
      </c>
      <c r="G6" s="67" t="s">
        <v>155</v>
      </c>
      <c r="H6" s="37" t="s">
        <v>15</v>
      </c>
      <c r="J6" s="121" t="s">
        <v>154</v>
      </c>
      <c r="K6" s="67" t="s">
        <v>155</v>
      </c>
      <c r="L6" s="37" t="s">
        <v>15</v>
      </c>
    </row>
    <row r="7" spans="1:12">
      <c r="A7" s="47" t="s">
        <v>16</v>
      </c>
      <c r="B7" s="152" t="s">
        <v>33</v>
      </c>
      <c r="C7" s="149"/>
      <c r="D7" s="35"/>
      <c r="F7" s="150" t="s">
        <v>33</v>
      </c>
      <c r="G7" s="151"/>
      <c r="H7" s="35"/>
      <c r="J7" s="120"/>
      <c r="K7" s="27"/>
      <c r="L7" s="35"/>
    </row>
    <row r="8" spans="1:12">
      <c r="A8" s="49" t="s">
        <v>17</v>
      </c>
      <c r="B8" s="60">
        <v>2704480</v>
      </c>
      <c r="C8" s="60">
        <v>2496499</v>
      </c>
      <c r="D8" s="85">
        <v>-7.6902398982429157</v>
      </c>
      <c r="F8" s="117">
        <v>72093</v>
      </c>
      <c r="G8" s="60">
        <v>320893</v>
      </c>
      <c r="H8" s="85">
        <v>345.10978874509317</v>
      </c>
      <c r="J8" s="117">
        <v>2776573</v>
      </c>
      <c r="K8" s="60">
        <v>2817392</v>
      </c>
      <c r="L8" s="85">
        <v>1.4701216211495249</v>
      </c>
    </row>
    <row r="9" spans="1:12">
      <c r="A9" s="49" t="s">
        <v>18</v>
      </c>
      <c r="B9" s="60">
        <v>9594</v>
      </c>
      <c r="C9" s="60">
        <v>15036</v>
      </c>
      <c r="D9" s="85">
        <v>56.722951844903065</v>
      </c>
      <c r="F9" s="117">
        <v>94501</v>
      </c>
      <c r="G9" s="60">
        <v>86439</v>
      </c>
      <c r="H9" s="85">
        <v>-8.5311266547443942</v>
      </c>
      <c r="J9" s="117">
        <v>104095</v>
      </c>
      <c r="K9" s="60">
        <v>101475</v>
      </c>
      <c r="L9" s="85">
        <v>-2.5169316489744946</v>
      </c>
    </row>
    <row r="10" spans="1:12">
      <c r="A10" s="49" t="s">
        <v>19</v>
      </c>
      <c r="B10" s="60">
        <v>274467</v>
      </c>
      <c r="C10" s="60">
        <v>275308</v>
      </c>
      <c r="D10" s="85">
        <v>0.30641206410971084</v>
      </c>
      <c r="F10" s="117">
        <v>1736</v>
      </c>
      <c r="G10" s="60">
        <v>5123</v>
      </c>
      <c r="H10" s="85">
        <v>195.10368663594471</v>
      </c>
      <c r="J10" s="117">
        <v>276203</v>
      </c>
      <c r="K10" s="60">
        <v>280431</v>
      </c>
      <c r="L10" s="85">
        <v>1.5307581742414094</v>
      </c>
    </row>
    <row r="11" spans="1:12">
      <c r="A11" s="49" t="s">
        <v>20</v>
      </c>
      <c r="B11" s="60">
        <v>448</v>
      </c>
      <c r="C11" s="60">
        <v>68204</v>
      </c>
      <c r="D11" s="85">
        <v>15124.107142857143</v>
      </c>
      <c r="F11" s="117">
        <v>384863</v>
      </c>
      <c r="G11" s="60">
        <v>319847</v>
      </c>
      <c r="H11" s="85">
        <v>-16.893284103694043</v>
      </c>
      <c r="J11" s="117">
        <v>385311</v>
      </c>
      <c r="K11" s="60">
        <v>388051</v>
      </c>
      <c r="L11" s="85">
        <v>0.71111387943764903</v>
      </c>
    </row>
    <row r="12" spans="1:12">
      <c r="A12" s="48" t="s">
        <v>5</v>
      </c>
      <c r="B12" s="61">
        <v>3398707</v>
      </c>
      <c r="C12" s="61">
        <v>3237473</v>
      </c>
      <c r="D12" s="86">
        <v>-4.743980578496469</v>
      </c>
      <c r="F12" s="118">
        <v>566748</v>
      </c>
      <c r="G12" s="61">
        <v>790622</v>
      </c>
      <c r="H12" s="86">
        <v>39.501506842547307</v>
      </c>
      <c r="J12" s="118">
        <v>3965455</v>
      </c>
      <c r="K12" s="61">
        <v>4028095</v>
      </c>
      <c r="L12" s="86">
        <v>1.5796421848186399</v>
      </c>
    </row>
    <row r="13" spans="1:12">
      <c r="A13" s="49"/>
      <c r="B13" s="61"/>
      <c r="C13" s="41"/>
      <c r="D13" s="84"/>
      <c r="F13" s="118"/>
      <c r="G13" s="41"/>
      <c r="H13" s="39"/>
      <c r="J13" s="118"/>
      <c r="K13" s="41"/>
      <c r="L13" s="39"/>
    </row>
    <row r="14" spans="1:12">
      <c r="A14" s="38" t="s">
        <v>21</v>
      </c>
      <c r="B14" s="61"/>
      <c r="C14" s="41"/>
      <c r="D14" s="84"/>
      <c r="F14" s="118"/>
      <c r="G14" s="41"/>
      <c r="H14" s="39"/>
      <c r="J14" s="118"/>
      <c r="K14" s="41"/>
      <c r="L14" s="39"/>
    </row>
    <row r="15" spans="1:12">
      <c r="A15" s="49" t="s">
        <v>17</v>
      </c>
      <c r="B15" s="60">
        <v>2658652</v>
      </c>
      <c r="C15" s="60">
        <v>2471349</v>
      </c>
      <c r="D15" s="85">
        <v>-7.0450363567702734</v>
      </c>
      <c r="F15" s="117">
        <v>71982</v>
      </c>
      <c r="G15" s="60">
        <v>323611</v>
      </c>
      <c r="H15" s="85">
        <v>349.57211525103497</v>
      </c>
      <c r="J15" s="117">
        <v>2730634</v>
      </c>
      <c r="K15" s="60">
        <v>2794960</v>
      </c>
      <c r="L15" s="85">
        <v>2.35571665774322</v>
      </c>
    </row>
    <row r="16" spans="1:12">
      <c r="A16" s="49" t="s">
        <v>18</v>
      </c>
      <c r="B16" s="60">
        <v>5114</v>
      </c>
      <c r="C16" s="60">
        <v>6483</v>
      </c>
      <c r="D16" s="85">
        <v>26.769651935862338</v>
      </c>
      <c r="F16" s="117">
        <v>68424</v>
      </c>
      <c r="G16" s="60">
        <v>70159</v>
      </c>
      <c r="H16" s="85">
        <v>2.5356600023383606</v>
      </c>
      <c r="J16" s="117">
        <v>73538</v>
      </c>
      <c r="K16" s="60">
        <v>76642</v>
      </c>
      <c r="L16" s="85">
        <v>4.2209469933911716</v>
      </c>
    </row>
    <row r="17" spans="1:12">
      <c r="A17" s="49" t="s">
        <v>19</v>
      </c>
      <c r="B17" s="60">
        <v>267241</v>
      </c>
      <c r="C17" s="60">
        <v>269537</v>
      </c>
      <c r="D17" s="85">
        <v>0.85914960653492545</v>
      </c>
      <c r="F17" s="117">
        <v>1657</v>
      </c>
      <c r="G17" s="60">
        <v>4641</v>
      </c>
      <c r="H17" s="85">
        <v>180.08449004224502</v>
      </c>
      <c r="J17" s="117">
        <v>268898</v>
      </c>
      <c r="K17" s="60">
        <v>274178</v>
      </c>
      <c r="L17" s="85">
        <v>1.9635698294520598</v>
      </c>
    </row>
    <row r="18" spans="1:12">
      <c r="A18" s="49" t="s">
        <v>20</v>
      </c>
      <c r="B18" s="60">
        <v>440</v>
      </c>
      <c r="C18" s="60">
        <v>66345</v>
      </c>
      <c r="D18" s="85">
        <v>14978.40909090909</v>
      </c>
      <c r="F18" s="117">
        <v>216656</v>
      </c>
      <c r="G18" s="60">
        <v>141313</v>
      </c>
      <c r="H18" s="85">
        <v>-34.77540432759767</v>
      </c>
      <c r="J18" s="117">
        <v>217096</v>
      </c>
      <c r="K18" s="60">
        <v>207658</v>
      </c>
      <c r="L18" s="85">
        <v>-4.3473854884475074</v>
      </c>
    </row>
    <row r="19" spans="1:12">
      <c r="A19" s="48" t="s">
        <v>5</v>
      </c>
      <c r="B19" s="61">
        <v>3117377</v>
      </c>
      <c r="C19" s="61">
        <v>2980973</v>
      </c>
      <c r="D19" s="86">
        <v>-4.3756016676840819</v>
      </c>
      <c r="F19" s="118">
        <v>365306</v>
      </c>
      <c r="G19" s="61">
        <v>577631</v>
      </c>
      <c r="H19" s="86">
        <v>58.122505515923635</v>
      </c>
      <c r="J19" s="118">
        <v>3482683</v>
      </c>
      <c r="K19" s="61">
        <v>3558604</v>
      </c>
      <c r="L19" s="86">
        <v>2.179957234120935</v>
      </c>
    </row>
    <row r="20" spans="1:12">
      <c r="A20" s="48"/>
      <c r="B20" s="61"/>
      <c r="C20" s="41"/>
      <c r="D20" s="84"/>
      <c r="F20" s="117"/>
      <c r="G20" s="27"/>
      <c r="H20" s="35"/>
      <c r="J20" s="117"/>
      <c r="K20" s="27"/>
      <c r="L20" s="35"/>
    </row>
    <row r="21" spans="1:12">
      <c r="A21" s="48" t="s">
        <v>122</v>
      </c>
      <c r="B21" s="61"/>
      <c r="C21" s="41"/>
      <c r="D21" s="84"/>
      <c r="F21" s="148" t="s">
        <v>34</v>
      </c>
      <c r="G21" s="149"/>
      <c r="H21" s="39"/>
      <c r="J21" s="118"/>
      <c r="K21" s="41"/>
      <c r="L21" s="39"/>
    </row>
    <row r="22" spans="1:12">
      <c r="A22" s="49" t="s">
        <v>22</v>
      </c>
      <c r="B22" s="60">
        <v>1899641</v>
      </c>
      <c r="C22" s="60">
        <v>1893286</v>
      </c>
      <c r="D22" s="85">
        <v>-0.33453689407630177</v>
      </c>
      <c r="F22" s="117"/>
      <c r="G22" s="60"/>
      <c r="H22" s="85"/>
      <c r="J22" s="117"/>
      <c r="K22" s="60"/>
      <c r="L22" s="85"/>
    </row>
    <row r="23" spans="1:12">
      <c r="A23" s="49" t="s">
        <v>23</v>
      </c>
      <c r="B23" s="60">
        <v>1212144</v>
      </c>
      <c r="C23" s="60">
        <v>1391718</v>
      </c>
      <c r="D23" s="85">
        <v>14.814576485962064</v>
      </c>
      <c r="F23" s="117"/>
      <c r="G23" s="60"/>
      <c r="H23" s="85"/>
      <c r="J23" s="117"/>
      <c r="K23" s="60"/>
      <c r="L23" s="85"/>
    </row>
    <row r="24" spans="1:12">
      <c r="A24" s="49" t="s">
        <v>24</v>
      </c>
      <c r="B24" s="60">
        <v>526843</v>
      </c>
      <c r="C24" s="60">
        <v>580629</v>
      </c>
      <c r="D24" s="85">
        <v>10.209113530976021</v>
      </c>
      <c r="F24" s="117"/>
      <c r="G24" s="60"/>
      <c r="H24" s="85"/>
      <c r="J24" s="117"/>
      <c r="K24" s="60"/>
      <c r="L24" s="85"/>
    </row>
    <row r="25" spans="1:12">
      <c r="A25" s="49" t="s">
        <v>124</v>
      </c>
      <c r="B25" s="60"/>
      <c r="C25" s="60"/>
      <c r="D25" s="85"/>
      <c r="F25" s="117">
        <v>861038</v>
      </c>
      <c r="G25" s="60">
        <v>889808</v>
      </c>
      <c r="H25" s="85">
        <v>3.3413159465668181</v>
      </c>
      <c r="J25" s="117"/>
      <c r="K25" s="60"/>
      <c r="L25" s="85"/>
    </row>
    <row r="26" spans="1:12">
      <c r="A26" s="48" t="s">
        <v>130</v>
      </c>
      <c r="B26" s="61">
        <v>3638628</v>
      </c>
      <c r="C26" s="61">
        <v>3865633</v>
      </c>
      <c r="D26" s="86">
        <v>6.2387526287380846</v>
      </c>
      <c r="F26" s="118">
        <v>8299235</v>
      </c>
      <c r="G26" s="61">
        <v>7882336</v>
      </c>
      <c r="H26" s="86">
        <v>-5.0233425128942608</v>
      </c>
      <c r="J26" s="118"/>
      <c r="K26" s="61"/>
      <c r="L26" s="86"/>
    </row>
    <row r="27" spans="1:12">
      <c r="A27" s="48"/>
      <c r="B27" s="61"/>
      <c r="C27" s="41"/>
      <c r="D27" s="39"/>
      <c r="F27" s="117"/>
      <c r="G27" s="27"/>
      <c r="H27" s="35"/>
      <c r="J27" s="117"/>
      <c r="K27" s="27"/>
      <c r="L27" s="35"/>
    </row>
    <row r="28" spans="1:12">
      <c r="A28" s="48" t="s">
        <v>128</v>
      </c>
      <c r="B28" s="152" t="s">
        <v>35</v>
      </c>
      <c r="C28" s="149"/>
      <c r="D28" s="39"/>
      <c r="F28" s="148" t="s">
        <v>35</v>
      </c>
      <c r="G28" s="149"/>
      <c r="H28" s="39"/>
      <c r="J28" s="118"/>
      <c r="K28" s="41"/>
      <c r="L28" s="39"/>
    </row>
    <row r="29" spans="1:12">
      <c r="A29" s="49" t="s">
        <v>125</v>
      </c>
      <c r="B29" s="60">
        <v>496666</v>
      </c>
      <c r="C29" s="60">
        <v>531539</v>
      </c>
      <c r="D29" s="85">
        <v>7.0214188206964039</v>
      </c>
      <c r="F29" s="117">
        <v>38468</v>
      </c>
      <c r="G29" s="60">
        <v>53481</v>
      </c>
      <c r="H29" s="85">
        <v>39.02724342310492</v>
      </c>
      <c r="J29" s="117">
        <v>535134</v>
      </c>
      <c r="K29" s="60">
        <v>585020</v>
      </c>
      <c r="L29" s="85">
        <v>9.3221510873911964</v>
      </c>
    </row>
    <row r="30" spans="1:12">
      <c r="A30" s="49" t="s">
        <v>61</v>
      </c>
      <c r="B30" s="60">
        <v>1143681</v>
      </c>
      <c r="C30" s="60">
        <v>1579958</v>
      </c>
      <c r="D30" s="85">
        <v>38.146738469905507</v>
      </c>
      <c r="F30" s="117">
        <v>2450591</v>
      </c>
      <c r="G30" s="60">
        <v>2754234</v>
      </c>
      <c r="H30" s="85">
        <v>12.390602919867085</v>
      </c>
      <c r="J30" s="117">
        <v>3594272</v>
      </c>
      <c r="K30" s="60">
        <v>4334192</v>
      </c>
      <c r="L30" s="85">
        <v>20.586088086822588</v>
      </c>
    </row>
    <row r="31" spans="1:12">
      <c r="A31" s="49" t="s">
        <v>62</v>
      </c>
      <c r="B31" s="60"/>
      <c r="C31" s="60"/>
      <c r="D31" s="85"/>
      <c r="F31" s="117">
        <v>1700504</v>
      </c>
      <c r="G31" s="60">
        <v>1717725</v>
      </c>
      <c r="H31" s="85">
        <v>1.0126997643051707</v>
      </c>
      <c r="J31" s="117">
        <v>1700504</v>
      </c>
      <c r="K31" s="60">
        <v>1717725</v>
      </c>
      <c r="L31" s="85">
        <v>1.0126997643051707</v>
      </c>
    </row>
    <row r="32" spans="1:12">
      <c r="A32" s="49" t="s">
        <v>126</v>
      </c>
      <c r="B32" s="60">
        <v>32516</v>
      </c>
      <c r="C32" s="60">
        <v>44026</v>
      </c>
      <c r="D32" s="85">
        <v>35.39795792840448</v>
      </c>
      <c r="F32" s="117">
        <v>336188</v>
      </c>
      <c r="G32" s="60">
        <v>387335</v>
      </c>
      <c r="H32" s="85">
        <v>15.21380894023582</v>
      </c>
      <c r="J32" s="117">
        <v>368704</v>
      </c>
      <c r="K32" s="60">
        <v>431361</v>
      </c>
      <c r="L32" s="85">
        <v>16.993848724179831</v>
      </c>
    </row>
    <row r="33" spans="1:12">
      <c r="A33" s="49" t="s">
        <v>127</v>
      </c>
      <c r="B33" s="60">
        <v>212345</v>
      </c>
      <c r="C33" s="60">
        <v>218124</v>
      </c>
      <c r="D33" s="85">
        <v>2.7215145164708376</v>
      </c>
      <c r="F33" s="117">
        <v>23037</v>
      </c>
      <c r="G33" s="60">
        <v>31765</v>
      </c>
      <c r="H33" s="85">
        <v>37.886877631636061</v>
      </c>
      <c r="J33" s="117">
        <v>235382</v>
      </c>
      <c r="K33" s="60">
        <v>249889</v>
      </c>
      <c r="L33" s="85">
        <v>6.163173054864008</v>
      </c>
    </row>
    <row r="34" spans="1:12">
      <c r="A34" s="49" t="s">
        <v>117</v>
      </c>
      <c r="B34" s="60">
        <v>141</v>
      </c>
      <c r="C34" s="60">
        <v>1407</v>
      </c>
      <c r="D34" s="85">
        <v>897.87234042553189</v>
      </c>
      <c r="F34" s="117">
        <v>1813181</v>
      </c>
      <c r="G34" s="60">
        <v>1800768</v>
      </c>
      <c r="H34" s="85">
        <v>-0.68459795243828392</v>
      </c>
      <c r="J34" s="117">
        <v>1813322</v>
      </c>
      <c r="K34" s="60">
        <v>1802175</v>
      </c>
      <c r="L34" s="85">
        <v>-0.61472810675654954</v>
      </c>
    </row>
    <row r="35" spans="1:12">
      <c r="A35" s="48" t="s">
        <v>115</v>
      </c>
      <c r="B35" s="61">
        <v>1885349</v>
      </c>
      <c r="C35" s="61">
        <v>2375054</v>
      </c>
      <c r="D35" s="86">
        <v>25.974236069820495</v>
      </c>
      <c r="F35" s="118">
        <v>6361969</v>
      </c>
      <c r="G35" s="61">
        <v>6745308</v>
      </c>
      <c r="H35" s="86">
        <v>6.0254773325679523</v>
      </c>
      <c r="J35" s="118">
        <v>8247318</v>
      </c>
      <c r="K35" s="61">
        <v>9120362</v>
      </c>
      <c r="L35" s="86">
        <v>10.585792860175879</v>
      </c>
    </row>
    <row r="36" spans="1:12">
      <c r="A36" s="48"/>
      <c r="B36" s="61"/>
      <c r="C36" s="41"/>
      <c r="D36" s="39"/>
      <c r="F36" s="118"/>
      <c r="G36" s="41"/>
      <c r="H36" s="39"/>
      <c r="J36" s="118"/>
      <c r="K36" s="41"/>
      <c r="L36" s="39"/>
    </row>
    <row r="37" spans="1:12">
      <c r="A37" s="48" t="s">
        <v>129</v>
      </c>
      <c r="B37" s="152" t="s">
        <v>116</v>
      </c>
      <c r="C37" s="149"/>
      <c r="D37" s="39"/>
      <c r="F37" s="148" t="s">
        <v>116</v>
      </c>
      <c r="G37" s="149"/>
      <c r="H37" s="39"/>
      <c r="J37" s="118"/>
      <c r="K37" s="41"/>
      <c r="L37" s="39"/>
    </row>
    <row r="38" spans="1:12">
      <c r="A38" s="49" t="s">
        <v>28</v>
      </c>
      <c r="B38" s="60">
        <v>315073</v>
      </c>
      <c r="C38" s="60">
        <v>314450</v>
      </c>
      <c r="D38" s="85">
        <v>-0.1977319541820467</v>
      </c>
      <c r="F38" s="117"/>
      <c r="G38" s="60"/>
      <c r="H38" s="85"/>
      <c r="J38" s="117">
        <v>315073</v>
      </c>
      <c r="K38" s="60">
        <v>314450</v>
      </c>
      <c r="L38" s="85">
        <v>-0.1977319541820467</v>
      </c>
    </row>
    <row r="39" spans="1:12">
      <c r="A39" s="49" t="s">
        <v>123</v>
      </c>
      <c r="B39" s="60">
        <v>59707</v>
      </c>
      <c r="C39" s="60">
        <v>113487</v>
      </c>
      <c r="D39" s="85">
        <v>90.073190748153479</v>
      </c>
      <c r="F39" s="117">
        <v>21806</v>
      </c>
      <c r="G39" s="60">
        <v>25003</v>
      </c>
      <c r="H39" s="85">
        <v>14.661102448867284</v>
      </c>
      <c r="J39" s="117">
        <v>81513</v>
      </c>
      <c r="K39" s="60">
        <v>138490</v>
      </c>
      <c r="L39" s="85">
        <v>69.899279869468671</v>
      </c>
    </row>
    <row r="40" spans="1:12">
      <c r="A40" s="49" t="s">
        <v>118</v>
      </c>
      <c r="B40" s="60">
        <v>194</v>
      </c>
      <c r="C40" s="60">
        <v>88</v>
      </c>
      <c r="D40" s="85">
        <v>-54.639175257731956</v>
      </c>
      <c r="F40" s="117"/>
      <c r="G40" s="60"/>
      <c r="H40" s="85"/>
      <c r="J40" s="117">
        <v>194</v>
      </c>
      <c r="K40" s="60">
        <v>88</v>
      </c>
      <c r="L40" s="85">
        <v>-54.639175257731956</v>
      </c>
    </row>
    <row r="41" spans="1:12">
      <c r="A41" s="49" t="s">
        <v>29</v>
      </c>
      <c r="B41" s="60">
        <v>2504021</v>
      </c>
      <c r="C41" s="60">
        <v>3323094</v>
      </c>
      <c r="D41" s="85">
        <v>32.71030873942351</v>
      </c>
      <c r="F41" s="117"/>
      <c r="G41" s="60"/>
      <c r="H41" s="85"/>
      <c r="J41" s="117">
        <v>2504021</v>
      </c>
      <c r="K41" s="60">
        <v>3323094</v>
      </c>
      <c r="L41" s="85">
        <v>32.71030873942351</v>
      </c>
    </row>
    <row r="42" spans="1:12">
      <c r="A42" s="49" t="s">
        <v>30</v>
      </c>
      <c r="B42" s="60"/>
      <c r="C42" s="60"/>
      <c r="D42" s="85"/>
      <c r="F42" s="117">
        <v>239964</v>
      </c>
      <c r="G42" s="60">
        <v>156269</v>
      </c>
      <c r="H42" s="85">
        <v>-34.878148388925005</v>
      </c>
      <c r="J42" s="117">
        <v>239964</v>
      </c>
      <c r="K42" s="60">
        <v>156269</v>
      </c>
      <c r="L42" s="85">
        <v>-34.878148388925005</v>
      </c>
    </row>
    <row r="43" spans="1:12">
      <c r="A43" s="49" t="s">
        <v>114</v>
      </c>
      <c r="B43" s="60"/>
      <c r="C43" s="60"/>
      <c r="D43" s="35"/>
      <c r="F43" s="117">
        <v>719</v>
      </c>
      <c r="G43" s="60">
        <v>1189</v>
      </c>
      <c r="H43" s="85">
        <v>65.368567454798324</v>
      </c>
      <c r="J43" s="117">
        <v>719</v>
      </c>
      <c r="K43" s="60">
        <v>1189</v>
      </c>
      <c r="L43" s="85">
        <v>65.368567454798324</v>
      </c>
    </row>
    <row r="44" spans="1:12">
      <c r="A44" s="49" t="s">
        <v>31</v>
      </c>
      <c r="B44" s="60"/>
      <c r="C44" s="60"/>
      <c r="D44" s="35"/>
      <c r="F44" s="117"/>
      <c r="G44" s="60"/>
      <c r="H44" s="85"/>
      <c r="J44" s="117"/>
      <c r="K44" s="60"/>
      <c r="L44" s="85"/>
    </row>
    <row r="45" spans="1:12">
      <c r="A45" s="49" t="s">
        <v>32</v>
      </c>
      <c r="B45" s="60"/>
      <c r="C45" s="40"/>
      <c r="D45" s="35"/>
      <c r="F45" s="117"/>
      <c r="G45" s="60"/>
      <c r="H45" s="85"/>
      <c r="J45" s="117"/>
      <c r="K45" s="60"/>
      <c r="L45" s="85"/>
    </row>
    <row r="46" spans="1:12" ht="13.5" thickBot="1">
      <c r="A46" s="83" t="s">
        <v>38</v>
      </c>
      <c r="B46" s="62">
        <v>2878995</v>
      </c>
      <c r="C46" s="62">
        <v>3751119</v>
      </c>
      <c r="D46" s="93">
        <v>30.292654207457815</v>
      </c>
      <c r="F46" s="119">
        <v>262489</v>
      </c>
      <c r="G46" s="62">
        <v>182461</v>
      </c>
      <c r="H46" s="93">
        <v>-30.48813474088438</v>
      </c>
      <c r="J46" s="119">
        <v>3141484</v>
      </c>
      <c r="K46" s="62">
        <v>3933580</v>
      </c>
      <c r="L46" s="94">
        <v>25.214070802206855</v>
      </c>
    </row>
    <row r="48" spans="1:12">
      <c r="D48" s="25"/>
    </row>
    <row r="49" spans="1:12">
      <c r="D49" s="25"/>
    </row>
    <row r="50" spans="1:12">
      <c r="D50" s="25"/>
    </row>
    <row r="51" spans="1:12">
      <c r="D51" s="25"/>
    </row>
    <row r="52" spans="1:12">
      <c r="D52" s="25"/>
    </row>
    <row r="53" spans="1:12">
      <c r="D53" s="25"/>
    </row>
    <row r="54" spans="1:12" ht="12.75" customHeight="1">
      <c r="A54" s="24"/>
      <c r="B54" s="24"/>
      <c r="C54" s="24"/>
      <c r="D54" s="24"/>
      <c r="E54" s="24"/>
      <c r="F54" s="24"/>
      <c r="G54" s="24"/>
      <c r="H54" s="24"/>
    </row>
    <row r="55" spans="1:12" ht="12.75" customHeight="1">
      <c r="A55" s="147">
        <v>8</v>
      </c>
      <c r="I55" s="64"/>
      <c r="J55" s="64"/>
      <c r="K55" s="64"/>
      <c r="L55" s="122" t="s">
        <v>156</v>
      </c>
    </row>
    <row r="56" spans="1:12" ht="12.75" customHeight="1">
      <c r="A56" s="139"/>
      <c r="L56" s="25" t="s">
        <v>157</v>
      </c>
    </row>
    <row r="63" spans="1:12" ht="12.75" customHeight="1"/>
    <row r="64" spans="1:12" ht="12.75" customHeight="1"/>
  </sheetData>
  <mergeCells count="14">
    <mergeCell ref="J4:K4"/>
    <mergeCell ref="J5:K5"/>
    <mergeCell ref="A55:A56"/>
    <mergeCell ref="F28:G28"/>
    <mergeCell ref="F7:G7"/>
    <mergeCell ref="B37:C37"/>
    <mergeCell ref="B28:C28"/>
    <mergeCell ref="F37:G37"/>
    <mergeCell ref="F5:G5"/>
    <mergeCell ref="F4:G4"/>
    <mergeCell ref="F21:G21"/>
    <mergeCell ref="B4:C4"/>
    <mergeCell ref="B5:C5"/>
    <mergeCell ref="B7:C7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36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11893806.5</v>
      </c>
      <c r="C7" s="18">
        <v>12414096</v>
      </c>
      <c r="D7" s="18">
        <v>12613418</v>
      </c>
      <c r="E7" s="89">
        <v>24.611564875683708</v>
      </c>
      <c r="F7" s="90">
        <v>24.313158857738337</v>
      </c>
      <c r="G7" s="88">
        <v>23.726663597269628</v>
      </c>
    </row>
    <row r="8" spans="1:7">
      <c r="A8" s="17" t="s">
        <v>159</v>
      </c>
      <c r="B8" s="18">
        <v>1032581.5</v>
      </c>
      <c r="C8" s="18">
        <v>1227741.5</v>
      </c>
      <c r="D8" s="18">
        <v>1354690</v>
      </c>
      <c r="E8" s="89">
        <v>2.1366958153120112</v>
      </c>
      <c r="F8" s="90">
        <v>2.4045467447438744</v>
      </c>
      <c r="G8" s="88">
        <v>2.5482604246196541</v>
      </c>
    </row>
    <row r="9" spans="1:7">
      <c r="A9" s="17" t="s">
        <v>94</v>
      </c>
      <c r="B9" s="18">
        <v>12528814</v>
      </c>
      <c r="C9" s="18">
        <v>12796197.92</v>
      </c>
      <c r="D9" s="18">
        <v>13483418</v>
      </c>
      <c r="E9" s="89">
        <v>25.925570470343057</v>
      </c>
      <c r="F9" s="90">
        <v>25.061510141698669</v>
      </c>
      <c r="G9" s="88">
        <v>25.363190455384103</v>
      </c>
    </row>
    <row r="10" spans="1:7">
      <c r="A10" s="17" t="s">
        <v>96</v>
      </c>
      <c r="B10" s="18">
        <v>7604542.5</v>
      </c>
      <c r="C10" s="18">
        <v>7488249</v>
      </c>
      <c r="D10" s="18">
        <v>7546382</v>
      </c>
      <c r="E10" s="89">
        <v>15.735895071829527</v>
      </c>
      <c r="F10" s="90">
        <v>14.665827258247418</v>
      </c>
      <c r="G10" s="88">
        <v>14.195237729415672</v>
      </c>
    </row>
    <row r="11" spans="1:7">
      <c r="A11" s="17" t="s">
        <v>160</v>
      </c>
      <c r="B11" s="18">
        <v>5020751.5</v>
      </c>
      <c r="C11" s="18">
        <v>5244453.5</v>
      </c>
      <c r="D11" s="18">
        <v>5531377</v>
      </c>
      <c r="E11" s="89">
        <v>10.389319118899092</v>
      </c>
      <c r="F11" s="90">
        <v>10.271326326743552</v>
      </c>
      <c r="G11" s="88">
        <v>10.404881635467442</v>
      </c>
    </row>
    <row r="12" spans="1:7">
      <c r="A12" s="17" t="s">
        <v>161</v>
      </c>
      <c r="B12" s="18">
        <v>571726</v>
      </c>
      <c r="C12" s="18">
        <v>637799.5</v>
      </c>
      <c r="D12" s="18">
        <v>672591</v>
      </c>
      <c r="E12" s="89">
        <v>1.1830587238925692</v>
      </c>
      <c r="F12" s="90">
        <v>1.2491381219289814</v>
      </c>
      <c r="G12" s="88">
        <v>1.2651876276161762</v>
      </c>
    </row>
    <row r="13" spans="1:7">
      <c r="A13" s="17" t="s">
        <v>162</v>
      </c>
      <c r="B13" s="18">
        <v>1420491</v>
      </c>
      <c r="C13" s="18">
        <v>1535422.5</v>
      </c>
      <c r="D13" s="18">
        <v>1722739</v>
      </c>
      <c r="E13" s="89">
        <v>2.9393875208769225</v>
      </c>
      <c r="F13" s="90">
        <v>3.0071437466123783</v>
      </c>
      <c r="G13" s="88">
        <v>3.2405846471508895</v>
      </c>
    </row>
    <row r="14" spans="1:7">
      <c r="A14" s="17" t="s">
        <v>163</v>
      </c>
      <c r="B14" s="18">
        <v>1067273</v>
      </c>
      <c r="C14" s="18">
        <v>1186614</v>
      </c>
      <c r="D14" s="18">
        <v>1342905</v>
      </c>
      <c r="E14" s="89">
        <v>2.2084820935640392</v>
      </c>
      <c r="F14" s="90">
        <v>2.3239980329470882</v>
      </c>
      <c r="G14" s="88">
        <v>2.5260920694209426</v>
      </c>
    </row>
    <row r="15" spans="1:7">
      <c r="A15" s="17" t="s">
        <v>164</v>
      </c>
      <c r="B15" s="18">
        <v>650900</v>
      </c>
      <c r="C15" s="18">
        <v>724814.5</v>
      </c>
      <c r="D15" s="18">
        <v>836764</v>
      </c>
      <c r="E15" s="89">
        <v>1.3468915588615409</v>
      </c>
      <c r="F15" s="90">
        <v>1.419558063744004</v>
      </c>
      <c r="G15" s="88">
        <v>1.5740077700037944</v>
      </c>
    </row>
    <row r="16" spans="1:7">
      <c r="A16" s="17" t="s">
        <v>165</v>
      </c>
      <c r="B16" s="18">
        <v>2064133.5</v>
      </c>
      <c r="C16" s="18">
        <v>2204065</v>
      </c>
      <c r="D16" s="18">
        <v>2464865</v>
      </c>
      <c r="E16" s="89">
        <v>4.2712613112818074</v>
      </c>
      <c r="F16" s="90">
        <v>4.3166882612943418</v>
      </c>
      <c r="G16" s="88">
        <v>4.6365721541682037</v>
      </c>
    </row>
    <row r="17" spans="1:8">
      <c r="A17" s="17" t="s">
        <v>166</v>
      </c>
      <c r="B17" s="18">
        <v>87006</v>
      </c>
      <c r="C17" s="18">
        <v>94059.5</v>
      </c>
      <c r="D17" s="18">
        <v>93547</v>
      </c>
      <c r="E17" s="89">
        <v>0.1800394023203368</v>
      </c>
      <c r="F17" s="90">
        <v>0.18421668122909948</v>
      </c>
      <c r="G17" s="88">
        <v>0.17596802068509754</v>
      </c>
    </row>
    <row r="18" spans="1:8">
      <c r="A18" s="17" t="s">
        <v>167</v>
      </c>
      <c r="B18" s="18">
        <v>28030.5</v>
      </c>
      <c r="C18" s="18">
        <v>29592</v>
      </c>
      <c r="D18" s="18">
        <v>43414</v>
      </c>
      <c r="E18" s="89">
        <v>5.8002832755674326E-2</v>
      </c>
      <c r="F18" s="90">
        <v>5.7956293951504229E-2</v>
      </c>
      <c r="G18" s="88">
        <v>8.1664571285266496E-2</v>
      </c>
    </row>
    <row r="19" spans="1:8">
      <c r="A19" s="17" t="s">
        <v>168</v>
      </c>
      <c r="B19" s="18">
        <v>1960590.5</v>
      </c>
      <c r="C19" s="18">
        <v>2099842.5</v>
      </c>
      <c r="D19" s="18">
        <v>2192212</v>
      </c>
      <c r="E19" s="89">
        <v>4.0570022965649528</v>
      </c>
      <c r="F19" s="90">
        <v>4.1125672202575529</v>
      </c>
      <c r="G19" s="88">
        <v>4.1236940421618975</v>
      </c>
    </row>
    <row r="20" spans="1:8">
      <c r="A20" s="17" t="s">
        <v>169</v>
      </c>
      <c r="B20" s="18">
        <v>17852</v>
      </c>
      <c r="C20" s="18">
        <v>17756</v>
      </c>
      <c r="D20" s="18">
        <v>16513</v>
      </c>
      <c r="E20" s="89">
        <v>3.6940709953596905E-2</v>
      </c>
      <c r="F20" s="90">
        <v>3.4775343180687653E-2</v>
      </c>
      <c r="G20" s="88">
        <v>3.1062032193154412E-2</v>
      </c>
    </row>
    <row r="21" spans="1:8">
      <c r="A21" s="17" t="s">
        <v>170</v>
      </c>
      <c r="B21" s="18">
        <v>457454</v>
      </c>
      <c r="C21" s="18">
        <v>500783</v>
      </c>
      <c r="D21" s="18">
        <v>499125</v>
      </c>
      <c r="E21" s="89">
        <v>0.9465984500959399</v>
      </c>
      <c r="F21" s="90">
        <v>0.98078963077575498</v>
      </c>
      <c r="G21" s="88">
        <v>0.93888674489239965</v>
      </c>
    </row>
    <row r="22" spans="1:8">
      <c r="A22" s="17" t="s">
        <v>171</v>
      </c>
      <c r="B22" s="18">
        <v>0</v>
      </c>
      <c r="C22" s="18">
        <v>504286</v>
      </c>
      <c r="D22" s="18">
        <v>395850</v>
      </c>
      <c r="E22" s="89" t="s">
        <v>172</v>
      </c>
      <c r="F22" s="90">
        <v>0.98765029912233926</v>
      </c>
      <c r="G22" s="88">
        <v>0.74461972044208646</v>
      </c>
    </row>
    <row r="23" spans="1:8">
      <c r="A23" s="17" t="s">
        <v>173</v>
      </c>
      <c r="B23" s="18">
        <v>0</v>
      </c>
      <c r="C23" s="18">
        <v>109481</v>
      </c>
      <c r="D23" s="18">
        <v>113162</v>
      </c>
      <c r="E23" s="89" t="s">
        <v>172</v>
      </c>
      <c r="F23" s="90">
        <v>0.2144198776055905</v>
      </c>
      <c r="G23" s="88">
        <v>0.21286511760683943</v>
      </c>
    </row>
    <row r="24" spans="1:8">
      <c r="A24" s="17" t="s">
        <v>174</v>
      </c>
      <c r="B24" s="18">
        <v>0</v>
      </c>
      <c r="C24" s="18">
        <v>46243</v>
      </c>
      <c r="D24" s="18">
        <v>49466</v>
      </c>
      <c r="E24" s="89" t="s">
        <v>172</v>
      </c>
      <c r="F24" s="90">
        <v>9.0567481116498039E-2</v>
      </c>
      <c r="G24" s="88">
        <v>9.3048778808609955E-2</v>
      </c>
    </row>
    <row r="25" spans="1:8">
      <c r="A25" s="17" t="s">
        <v>175</v>
      </c>
      <c r="B25" s="18">
        <v>88604</v>
      </c>
      <c r="C25" s="18">
        <v>95868</v>
      </c>
      <c r="D25" s="18">
        <v>0</v>
      </c>
      <c r="E25" s="89">
        <v>0.18334610490300809</v>
      </c>
      <c r="F25" s="90">
        <v>0.18775865059958122</v>
      </c>
      <c r="G25" s="88" t="s">
        <v>172</v>
      </c>
    </row>
    <row r="26" spans="1:8">
      <c r="A26" s="17" t="s">
        <v>176</v>
      </c>
      <c r="B26" s="18">
        <v>510972</v>
      </c>
      <c r="C26" s="18">
        <v>339573</v>
      </c>
      <c r="D26" s="18">
        <v>0</v>
      </c>
      <c r="E26" s="89">
        <v>1.057341947479796</v>
      </c>
      <c r="F26" s="90">
        <v>0.66505787395222171</v>
      </c>
      <c r="G26" s="88" t="s">
        <v>172</v>
      </c>
      <c r="H26"/>
    </row>
    <row r="27" spans="1:8">
      <c r="A27" s="17" t="s">
        <v>177</v>
      </c>
      <c r="B27" s="18">
        <v>105997.5</v>
      </c>
      <c r="C27" s="18">
        <v>84951.5</v>
      </c>
      <c r="D27" s="18">
        <v>35714</v>
      </c>
      <c r="E27" s="89">
        <v>0.21933805194411762</v>
      </c>
      <c r="F27" s="90">
        <v>0.16637855182553432</v>
      </c>
      <c r="G27" s="88">
        <v>6.7180368058276305E-2</v>
      </c>
      <c r="H27"/>
    </row>
    <row r="28" spans="1:8">
      <c r="A28" s="17" t="s">
        <v>178</v>
      </c>
      <c r="B28" s="18">
        <v>884818.5</v>
      </c>
      <c r="C28" s="18">
        <v>1048274</v>
      </c>
      <c r="D28" s="18">
        <v>1201434</v>
      </c>
      <c r="E28" s="89">
        <v>1.8309334287517749</v>
      </c>
      <c r="F28" s="90">
        <v>2.0530574508556079</v>
      </c>
      <c r="G28" s="88">
        <v>2.2599758727033414</v>
      </c>
      <c r="H28"/>
    </row>
    <row r="29" spans="1:8">
      <c r="A29" s="17" t="s">
        <v>179</v>
      </c>
      <c r="B29" s="18">
        <v>156980</v>
      </c>
      <c r="C29" s="18">
        <v>179816</v>
      </c>
      <c r="D29" s="18">
        <v>280306</v>
      </c>
      <c r="E29" s="89">
        <v>0.32483490076829724</v>
      </c>
      <c r="F29" s="90">
        <v>0.35217183540090852</v>
      </c>
      <c r="G29" s="88">
        <v>0.52727390516165085</v>
      </c>
    </row>
    <row r="30" spans="1:8">
      <c r="A30" s="17" t="s">
        <v>180</v>
      </c>
      <c r="B30" s="18">
        <v>135919.5</v>
      </c>
      <c r="C30" s="18">
        <v>262580.5</v>
      </c>
      <c r="D30" s="18">
        <v>224812</v>
      </c>
      <c r="E30" s="89">
        <v>0.28125491970299771</v>
      </c>
      <c r="F30" s="90">
        <v>0.51426712097637728</v>
      </c>
      <c r="G30" s="88">
        <v>0.42288606439819715</v>
      </c>
    </row>
    <row r="31" spans="1:8">
      <c r="A31" s="17" t="s">
        <v>181</v>
      </c>
      <c r="B31" s="18">
        <v>36844</v>
      </c>
      <c r="C31" s="18">
        <v>42913</v>
      </c>
      <c r="D31" s="18">
        <v>48337</v>
      </c>
      <c r="E31" s="89">
        <v>7.6240394215232155E-2</v>
      </c>
      <c r="F31" s="90">
        <v>8.4045635385945561E-2</v>
      </c>
      <c r="G31" s="88">
        <v>9.0925056023769449E-2</v>
      </c>
    </row>
    <row r="32" spans="1:8">
      <c r="A32" s="17" t="s">
        <v>182</v>
      </c>
      <c r="B32" s="18">
        <v>0</v>
      </c>
      <c r="C32" s="18">
        <v>3619</v>
      </c>
      <c r="D32" s="18">
        <v>30610</v>
      </c>
      <c r="E32" s="89" t="s">
        <v>172</v>
      </c>
      <c r="F32" s="90">
        <v>7.0878557654262576E-3</v>
      </c>
      <c r="G32" s="88">
        <v>5.7579410490671383E-2</v>
      </c>
    </row>
    <row r="33" spans="1:8">
      <c r="A33" s="17" t="s">
        <v>183</v>
      </c>
      <c r="B33" s="18">
        <v>0</v>
      </c>
      <c r="C33" s="18">
        <v>0</v>
      </c>
      <c r="D33" s="18">
        <v>109468</v>
      </c>
      <c r="E33" s="81" t="s">
        <v>172</v>
      </c>
      <c r="F33" s="82" t="s">
        <v>172</v>
      </c>
      <c r="G33" s="88">
        <v>0.20591646218859244</v>
      </c>
      <c r="H33"/>
    </row>
    <row r="34" spans="1:8">
      <c r="A34" s="17" t="s">
        <v>184</v>
      </c>
      <c r="B34" s="18">
        <v>0</v>
      </c>
      <c r="C34" s="18">
        <v>18479</v>
      </c>
      <c r="D34" s="18">
        <v>16988</v>
      </c>
      <c r="E34" s="81" t="s">
        <v>172</v>
      </c>
      <c r="F34" s="82">
        <v>3.6191347523987789E-2</v>
      </c>
      <c r="G34" s="88">
        <v>3.1955538236377833E-2</v>
      </c>
      <c r="H34"/>
    </row>
    <row r="35" spans="1:8">
      <c r="A35" s="17" t="s">
        <v>185</v>
      </c>
      <c r="B35" s="18">
        <v>0</v>
      </c>
      <c r="C35" s="18">
        <v>121595</v>
      </c>
      <c r="D35" s="18">
        <v>140054</v>
      </c>
      <c r="E35" s="81" t="s">
        <v>172</v>
      </c>
      <c r="F35" s="82">
        <v>0.23814529477673549</v>
      </c>
      <c r="G35" s="88">
        <v>0.26345072711076412</v>
      </c>
    </row>
    <row r="36" spans="1:8">
      <c r="A36" s="17" t="s">
        <v>186</v>
      </c>
      <c r="B36" s="18">
        <v>0</v>
      </c>
      <c r="C36" s="18">
        <v>0</v>
      </c>
      <c r="D36" s="18">
        <v>101203</v>
      </c>
      <c r="E36" s="81" t="s">
        <v>172</v>
      </c>
      <c r="F36" s="82" t="s">
        <v>172</v>
      </c>
      <c r="G36" s="88">
        <v>0.19036945703650493</v>
      </c>
    </row>
    <row r="37" spans="1:8">
      <c r="A37" s="17"/>
      <c r="B37" s="18"/>
      <c r="C37" s="18"/>
      <c r="D37" s="18"/>
      <c r="E37" s="81"/>
      <c r="F37" s="82"/>
      <c r="G37" s="28"/>
      <c r="H37"/>
    </row>
    <row r="38" spans="1:8" ht="13.5" thickBot="1">
      <c r="A38" s="20" t="s">
        <v>5</v>
      </c>
      <c r="B38" s="21">
        <v>48326088</v>
      </c>
      <c r="C38" s="21">
        <v>51059165.420000002</v>
      </c>
      <c r="D38" s="22">
        <v>53161364</v>
      </c>
      <c r="E38" s="91">
        <v>100</v>
      </c>
      <c r="F38" s="91">
        <v>100</v>
      </c>
      <c r="G38" s="92">
        <v>100</v>
      </c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 s="52"/>
      <c r="B61" s="52"/>
      <c r="C61" s="52"/>
      <c r="D61" s="52"/>
      <c r="E61" s="52"/>
      <c r="F61" s="52"/>
      <c r="G61" s="52"/>
      <c r="H61"/>
    </row>
    <row r="62" spans="1:8">
      <c r="A62" s="24"/>
      <c r="B62" s="24"/>
      <c r="C62" s="24"/>
      <c r="D62" s="24"/>
      <c r="E62" s="24"/>
      <c r="F62" s="24"/>
      <c r="G62" s="24"/>
      <c r="H62"/>
    </row>
    <row r="63" spans="1:8">
      <c r="A63" s="139">
        <v>10</v>
      </c>
      <c r="F63" s="25"/>
      <c r="G63" s="25" t="s">
        <v>156</v>
      </c>
      <c r="H63"/>
    </row>
    <row r="64" spans="1:8">
      <c r="A64" s="140"/>
      <c r="F64" s="25"/>
      <c r="G64" s="25" t="s">
        <v>157</v>
      </c>
    </row>
  </sheetData>
  <mergeCells count="1">
    <mergeCell ref="A63:A6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37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4702877</v>
      </c>
      <c r="C7" s="18">
        <v>4891137</v>
      </c>
      <c r="D7" s="19">
        <v>4922269</v>
      </c>
      <c r="E7" s="87">
        <v>25.522896585334614</v>
      </c>
      <c r="F7" s="87">
        <v>25.475619249590846</v>
      </c>
      <c r="G7" s="88">
        <v>24.799206428457495</v>
      </c>
    </row>
    <row r="8" spans="1:7">
      <c r="A8" s="17" t="s">
        <v>159</v>
      </c>
      <c r="B8" s="18">
        <v>336407</v>
      </c>
      <c r="C8" s="18">
        <v>400318</v>
      </c>
      <c r="D8" s="19">
        <v>452018</v>
      </c>
      <c r="E8" s="87">
        <v>1.8257081934276957</v>
      </c>
      <c r="F8" s="87">
        <v>2.0850671217669241</v>
      </c>
      <c r="G8" s="88">
        <v>2.2773415454089365</v>
      </c>
    </row>
    <row r="9" spans="1:7">
      <c r="A9" s="17" t="s">
        <v>94</v>
      </c>
      <c r="B9" s="18">
        <v>4815543</v>
      </c>
      <c r="C9" s="18">
        <v>4973551</v>
      </c>
      <c r="D9" s="19">
        <v>5143891</v>
      </c>
      <c r="E9" s="87">
        <v>26.134344145345924</v>
      </c>
      <c r="F9" s="87">
        <v>25.904874795864803</v>
      </c>
      <c r="G9" s="88">
        <v>25.91577476860461</v>
      </c>
    </row>
    <row r="10" spans="1:7">
      <c r="A10" s="17" t="s">
        <v>96</v>
      </c>
      <c r="B10" s="18">
        <v>3020183</v>
      </c>
      <c r="C10" s="18">
        <v>3016492</v>
      </c>
      <c r="D10" s="19">
        <v>3059368</v>
      </c>
      <c r="E10" s="87">
        <v>16.390779171512598</v>
      </c>
      <c r="F10" s="87">
        <v>15.711480103999701</v>
      </c>
      <c r="G10" s="88">
        <v>15.413602664262589</v>
      </c>
    </row>
    <row r="11" spans="1:7">
      <c r="A11" s="17" t="s">
        <v>160</v>
      </c>
      <c r="B11" s="18">
        <v>1849424</v>
      </c>
      <c r="C11" s="18">
        <v>1903595</v>
      </c>
      <c r="D11" s="19">
        <v>2012232</v>
      </c>
      <c r="E11" s="87">
        <v>10.036974706001429</v>
      </c>
      <c r="F11" s="87">
        <v>9.9149260029774027</v>
      </c>
      <c r="G11" s="88">
        <v>10.13795807379643</v>
      </c>
    </row>
    <row r="12" spans="1:7">
      <c r="A12" s="17" t="s">
        <v>161</v>
      </c>
      <c r="B12" s="18">
        <v>340195</v>
      </c>
      <c r="C12" s="18">
        <v>366710</v>
      </c>
      <c r="D12" s="19">
        <v>389203</v>
      </c>
      <c r="E12" s="87">
        <v>1.8462659780062096</v>
      </c>
      <c r="F12" s="87">
        <v>1.9100189454962022</v>
      </c>
      <c r="G12" s="88">
        <v>1.9608691722404732</v>
      </c>
    </row>
    <row r="13" spans="1:7">
      <c r="A13" s="17" t="s">
        <v>162</v>
      </c>
      <c r="B13" s="18">
        <v>559295</v>
      </c>
      <c r="C13" s="18">
        <v>538554</v>
      </c>
      <c r="D13" s="19">
        <v>572519</v>
      </c>
      <c r="E13" s="87">
        <v>3.0353395263568923</v>
      </c>
      <c r="F13" s="87">
        <v>2.8050730636545547</v>
      </c>
      <c r="G13" s="88">
        <v>2.8844455403014457</v>
      </c>
    </row>
    <row r="14" spans="1:7">
      <c r="A14" s="17" t="s">
        <v>163</v>
      </c>
      <c r="B14" s="18">
        <v>77052</v>
      </c>
      <c r="C14" s="18">
        <v>90938</v>
      </c>
      <c r="D14" s="19">
        <v>117425</v>
      </c>
      <c r="E14" s="87">
        <v>0.41816748081933736</v>
      </c>
      <c r="F14" s="87">
        <v>0.47365303063874353</v>
      </c>
      <c r="G14" s="88">
        <v>0.59160659745772148</v>
      </c>
    </row>
    <row r="15" spans="1:7">
      <c r="A15" s="17" t="s">
        <v>164</v>
      </c>
      <c r="B15" s="18">
        <v>163731</v>
      </c>
      <c r="C15" s="18">
        <v>202220</v>
      </c>
      <c r="D15" s="19">
        <v>257711</v>
      </c>
      <c r="E15" s="87">
        <v>0.88858147487451233</v>
      </c>
      <c r="F15" s="87">
        <v>1.0532683350828775</v>
      </c>
      <c r="G15" s="88">
        <v>1.2983906990626091</v>
      </c>
    </row>
    <row r="16" spans="1:7">
      <c r="A16" s="17" t="s">
        <v>165</v>
      </c>
      <c r="B16" s="18">
        <v>660705</v>
      </c>
      <c r="C16" s="18">
        <v>714151</v>
      </c>
      <c r="D16" s="19">
        <v>785006</v>
      </c>
      <c r="E16" s="87">
        <v>3.5856998574305701</v>
      </c>
      <c r="F16" s="87">
        <v>3.7196747837393538</v>
      </c>
      <c r="G16" s="88">
        <v>3.954990237546486</v>
      </c>
    </row>
    <row r="17" spans="1:7">
      <c r="A17" s="17" t="s">
        <v>166</v>
      </c>
      <c r="B17" s="18">
        <v>0</v>
      </c>
      <c r="C17" s="18">
        <v>0</v>
      </c>
      <c r="D17" s="19">
        <v>0</v>
      </c>
      <c r="E17" s="87" t="s">
        <v>172</v>
      </c>
      <c r="F17" s="87" t="s">
        <v>172</v>
      </c>
      <c r="G17" s="88" t="s">
        <v>172</v>
      </c>
    </row>
    <row r="18" spans="1:7">
      <c r="A18" s="17" t="s">
        <v>167</v>
      </c>
      <c r="B18" s="18">
        <v>0</v>
      </c>
      <c r="C18" s="18">
        <v>0</v>
      </c>
      <c r="D18" s="19">
        <v>0</v>
      </c>
      <c r="E18" s="87" t="s">
        <v>172</v>
      </c>
      <c r="F18" s="87" t="s">
        <v>172</v>
      </c>
      <c r="G18" s="88" t="s">
        <v>172</v>
      </c>
    </row>
    <row r="19" spans="1:7">
      <c r="A19" s="17" t="s">
        <v>168</v>
      </c>
      <c r="B19" s="18">
        <v>934135</v>
      </c>
      <c r="C19" s="18">
        <v>987471</v>
      </c>
      <c r="D19" s="19">
        <v>1009470</v>
      </c>
      <c r="E19" s="87">
        <v>5.0696267416182801</v>
      </c>
      <c r="F19" s="87">
        <v>5.1432693903304525</v>
      </c>
      <c r="G19" s="88">
        <v>5.0858770443742483</v>
      </c>
    </row>
    <row r="20" spans="1:7">
      <c r="A20" s="17" t="s">
        <v>169</v>
      </c>
      <c r="B20" s="18">
        <v>0</v>
      </c>
      <c r="C20" s="18">
        <v>0</v>
      </c>
      <c r="D20" s="19">
        <v>0</v>
      </c>
      <c r="E20" s="87" t="s">
        <v>172</v>
      </c>
      <c r="F20" s="87" t="s">
        <v>172</v>
      </c>
      <c r="G20" s="88" t="s">
        <v>172</v>
      </c>
    </row>
    <row r="21" spans="1:7">
      <c r="A21" s="17" t="s">
        <v>170</v>
      </c>
      <c r="B21" s="18">
        <v>243930</v>
      </c>
      <c r="C21" s="18">
        <v>290212</v>
      </c>
      <c r="D21" s="19">
        <v>280289</v>
      </c>
      <c r="E21" s="87">
        <v>1.3238279810551441</v>
      </c>
      <c r="F21" s="87">
        <v>1.5115770451046981</v>
      </c>
      <c r="G21" s="88">
        <v>1.4121424023404496</v>
      </c>
    </row>
    <row r="22" spans="1:7">
      <c r="A22" s="17" t="s">
        <v>171</v>
      </c>
      <c r="B22" s="18">
        <v>0</v>
      </c>
      <c r="C22" s="18">
        <v>4466</v>
      </c>
      <c r="D22" s="19">
        <v>4439</v>
      </c>
      <c r="E22" s="87" t="s">
        <v>172</v>
      </c>
      <c r="F22" s="87">
        <v>2.3261281695579721E-2</v>
      </c>
      <c r="G22" s="88">
        <v>2.2364417169383227E-2</v>
      </c>
    </row>
    <row r="23" spans="1:7">
      <c r="A23" s="17" t="s">
        <v>173</v>
      </c>
      <c r="B23" s="18">
        <v>0</v>
      </c>
      <c r="C23" s="18">
        <v>5026</v>
      </c>
      <c r="D23" s="19">
        <v>5988</v>
      </c>
      <c r="E23" s="87" t="s">
        <v>172</v>
      </c>
      <c r="F23" s="87">
        <v>2.6178056829821692E-2</v>
      </c>
      <c r="G23" s="88">
        <v>3.0168535708553001E-2</v>
      </c>
    </row>
    <row r="24" spans="1:7">
      <c r="A24" s="17" t="s">
        <v>174</v>
      </c>
      <c r="B24" s="18">
        <v>0</v>
      </c>
      <c r="C24" s="18">
        <v>5219</v>
      </c>
      <c r="D24" s="19">
        <v>5187</v>
      </c>
      <c r="E24" s="87" t="s">
        <v>172</v>
      </c>
      <c r="F24" s="87">
        <v>2.7183302545730086E-2</v>
      </c>
      <c r="G24" s="88">
        <v>2.6132965050144358E-2</v>
      </c>
    </row>
    <row r="25" spans="1:7">
      <c r="A25" s="17" t="s">
        <v>175</v>
      </c>
      <c r="B25" s="18">
        <v>0</v>
      </c>
      <c r="C25" s="18">
        <v>0</v>
      </c>
      <c r="D25" s="19">
        <v>0</v>
      </c>
      <c r="E25" s="87" t="s">
        <v>172</v>
      </c>
      <c r="F25" s="87" t="s">
        <v>172</v>
      </c>
      <c r="G25" s="88" t="s">
        <v>172</v>
      </c>
    </row>
    <row r="26" spans="1:7">
      <c r="A26" s="17" t="s">
        <v>176</v>
      </c>
      <c r="B26" s="18">
        <v>247970</v>
      </c>
      <c r="C26" s="18">
        <v>183650</v>
      </c>
      <c r="D26" s="19">
        <v>0</v>
      </c>
      <c r="E26" s="87">
        <v>1.3457533901621124</v>
      </c>
      <c r="F26" s="87">
        <v>0.95654598822060366</v>
      </c>
      <c r="G26" s="88" t="s">
        <v>172</v>
      </c>
    </row>
    <row r="27" spans="1:7">
      <c r="A27" s="17" t="s">
        <v>177</v>
      </c>
      <c r="B27" s="18">
        <v>0</v>
      </c>
      <c r="C27" s="18">
        <v>0</v>
      </c>
      <c r="D27" s="19">
        <v>0</v>
      </c>
      <c r="E27" s="87" t="s">
        <v>172</v>
      </c>
      <c r="F27" s="87" t="s">
        <v>172</v>
      </c>
      <c r="G27" s="88" t="s">
        <v>172</v>
      </c>
    </row>
    <row r="28" spans="1:7">
      <c r="A28" s="17" t="s">
        <v>178</v>
      </c>
      <c r="B28" s="18">
        <v>408623</v>
      </c>
      <c r="C28" s="18">
        <v>474916</v>
      </c>
      <c r="D28" s="19">
        <v>528029</v>
      </c>
      <c r="E28" s="87">
        <v>2.2176303082962168</v>
      </c>
      <c r="F28" s="87">
        <v>2.4736128208101071</v>
      </c>
      <c r="G28" s="88">
        <v>2.6602975520460141</v>
      </c>
    </row>
    <row r="29" spans="1:7">
      <c r="A29" s="17" t="s">
        <v>179</v>
      </c>
      <c r="B29" s="18">
        <v>24182</v>
      </c>
      <c r="C29" s="18">
        <v>27005</v>
      </c>
      <c r="D29" s="19">
        <v>52276</v>
      </c>
      <c r="E29" s="87">
        <v>0.13123768391700691</v>
      </c>
      <c r="F29" s="87">
        <v>0.14065627232179365</v>
      </c>
      <c r="G29" s="88">
        <v>0.26337514574153587</v>
      </c>
    </row>
    <row r="30" spans="1:7">
      <c r="A30" s="17" t="s">
        <v>180</v>
      </c>
      <c r="B30" s="18">
        <v>29987</v>
      </c>
      <c r="C30" s="18">
        <v>89028</v>
      </c>
      <c r="D30" s="19">
        <v>78786</v>
      </c>
      <c r="E30" s="87">
        <v>0.16274189180461857</v>
      </c>
      <c r="F30" s="87">
        <v>0.46370474402016826</v>
      </c>
      <c r="G30" s="88">
        <v>0.39693691622145238</v>
      </c>
    </row>
    <row r="31" spans="1:7">
      <c r="A31" s="17" t="s">
        <v>181</v>
      </c>
      <c r="B31" s="18">
        <v>11871</v>
      </c>
      <c r="C31" s="18">
        <v>13749</v>
      </c>
      <c r="D31" s="19">
        <v>16200</v>
      </c>
      <c r="E31" s="87">
        <v>6.4424884036836855E-2</v>
      </c>
      <c r="F31" s="87">
        <v>7.1612038072665821E-2</v>
      </c>
      <c r="G31" s="88">
        <v>8.1618282979051202E-2</v>
      </c>
    </row>
    <row r="32" spans="1:7">
      <c r="A32" s="17" t="s">
        <v>182</v>
      </c>
      <c r="B32" s="18">
        <v>0</v>
      </c>
      <c r="C32" s="18">
        <v>3096</v>
      </c>
      <c r="D32" s="19">
        <v>25331</v>
      </c>
      <c r="E32" s="87" t="s">
        <v>172</v>
      </c>
      <c r="F32" s="87">
        <v>1.6125599670737754E-2</v>
      </c>
      <c r="G32" s="88">
        <v>0.12762177321866333</v>
      </c>
    </row>
    <row r="33" spans="1:7">
      <c r="A33" s="17" t="s">
        <v>183</v>
      </c>
      <c r="B33" s="18">
        <v>0</v>
      </c>
      <c r="C33" s="18">
        <v>0</v>
      </c>
      <c r="D33" s="19">
        <v>109468</v>
      </c>
      <c r="E33" s="87" t="s">
        <v>172</v>
      </c>
      <c r="F33" s="87" t="s">
        <v>172</v>
      </c>
      <c r="G33" s="88">
        <v>0.55151791365128255</v>
      </c>
    </row>
    <row r="34" spans="1:7">
      <c r="A34" s="17" t="s">
        <v>184</v>
      </c>
      <c r="B34" s="18">
        <v>0</v>
      </c>
      <c r="C34" s="18">
        <v>0</v>
      </c>
      <c r="D34" s="19">
        <v>0</v>
      </c>
      <c r="E34" s="87" t="s">
        <v>172</v>
      </c>
      <c r="F34" s="87" t="s">
        <v>172</v>
      </c>
      <c r="G34" s="88" t="s">
        <v>172</v>
      </c>
    </row>
    <row r="35" spans="1:7">
      <c r="A35" s="17" t="s">
        <v>185</v>
      </c>
      <c r="B35" s="18">
        <v>0</v>
      </c>
      <c r="C35" s="18">
        <v>17782</v>
      </c>
      <c r="D35" s="19">
        <v>21389</v>
      </c>
      <c r="E35" s="87" t="s">
        <v>172</v>
      </c>
      <c r="F35" s="87">
        <v>9.2618027566233455E-2</v>
      </c>
      <c r="G35" s="88">
        <v>0.10776132436042754</v>
      </c>
    </row>
    <row r="36" spans="1:7">
      <c r="A36" s="17" t="s">
        <v>186</v>
      </c>
      <c r="B36" s="18">
        <v>0</v>
      </c>
      <c r="C36" s="18">
        <v>0</v>
      </c>
      <c r="D36" s="19">
        <v>0</v>
      </c>
      <c r="E36" s="87" t="s">
        <v>172</v>
      </c>
      <c r="F36" s="87" t="s">
        <v>172</v>
      </c>
      <c r="G36" s="88" t="s">
        <v>172</v>
      </c>
    </row>
    <row r="37" spans="1:7" ht="13.5" thickBot="1">
      <c r="A37" s="20" t="s">
        <v>5</v>
      </c>
      <c r="B37" s="21">
        <v>18426110</v>
      </c>
      <c r="C37" s="21">
        <v>19199286</v>
      </c>
      <c r="D37" s="22">
        <v>19848494</v>
      </c>
      <c r="E37" s="91">
        <v>100</v>
      </c>
      <c r="F37" s="91">
        <v>100</v>
      </c>
      <c r="G37" s="92">
        <v>100</v>
      </c>
    </row>
    <row r="39" spans="1:7" ht="16.5" thickBot="1">
      <c r="A39" s="5" t="s">
        <v>40</v>
      </c>
      <c r="B39" s="6"/>
      <c r="C39" s="6"/>
      <c r="D39" s="6"/>
      <c r="E39" s="6"/>
      <c r="F39" s="6"/>
    </row>
    <row r="40" spans="1:7">
      <c r="A40" s="7"/>
      <c r="B40" s="98"/>
      <c r="C40" s="97" t="s">
        <v>33</v>
      </c>
      <c r="D40" s="99"/>
      <c r="E40" s="11"/>
      <c r="F40" s="9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926137</v>
      </c>
      <c r="C42" s="18">
        <v>918104</v>
      </c>
      <c r="D42" s="19">
        <v>904718</v>
      </c>
      <c r="E42" s="87">
        <v>23.684048340021935</v>
      </c>
      <c r="F42" s="87">
        <v>23.15255122047785</v>
      </c>
      <c r="G42" s="88">
        <v>22.460195203936351</v>
      </c>
    </row>
    <row r="43" spans="1:7">
      <c r="A43" s="17" t="s">
        <v>159</v>
      </c>
      <c r="B43" s="18">
        <v>68462</v>
      </c>
      <c r="C43" s="18">
        <v>82993</v>
      </c>
      <c r="D43" s="19">
        <v>95232</v>
      </c>
      <c r="E43" s="87">
        <v>1.7507747962284002</v>
      </c>
      <c r="F43" s="87">
        <v>2.0928998059491279</v>
      </c>
      <c r="G43" s="88">
        <v>2.3641944889581801</v>
      </c>
    </row>
    <row r="44" spans="1:7">
      <c r="A44" s="17" t="s">
        <v>94</v>
      </c>
      <c r="B44" s="18">
        <v>1046030</v>
      </c>
      <c r="C44" s="18">
        <v>1057346</v>
      </c>
      <c r="D44" s="19">
        <v>1068366</v>
      </c>
      <c r="E44" s="87">
        <v>26.750065147071272</v>
      </c>
      <c r="F44" s="87">
        <v>26.663926333800283</v>
      </c>
      <c r="G44" s="88">
        <v>26.522860061642042</v>
      </c>
    </row>
    <row r="45" spans="1:7">
      <c r="A45" s="17" t="s">
        <v>96</v>
      </c>
      <c r="B45" s="18">
        <v>623162</v>
      </c>
      <c r="C45" s="18">
        <v>610221</v>
      </c>
      <c r="D45" s="19">
        <v>605610</v>
      </c>
      <c r="E45" s="87">
        <v>15.936086056020599</v>
      </c>
      <c r="F45" s="87">
        <v>15.388423270469593</v>
      </c>
      <c r="G45" s="88">
        <v>15.034650374432578</v>
      </c>
    </row>
    <row r="46" spans="1:7">
      <c r="A46" s="17" t="s">
        <v>160</v>
      </c>
      <c r="B46" s="18">
        <v>405938</v>
      </c>
      <c r="C46" s="18">
        <v>403436</v>
      </c>
      <c r="D46" s="19">
        <v>419015</v>
      </c>
      <c r="E46" s="87">
        <v>10.381029172845729</v>
      </c>
      <c r="F46" s="87">
        <v>10.173763162108761</v>
      </c>
      <c r="G46" s="88">
        <v>10.402311762756341</v>
      </c>
    </row>
    <row r="47" spans="1:7">
      <c r="A47" s="17" t="s">
        <v>161</v>
      </c>
      <c r="B47" s="18">
        <v>96031</v>
      </c>
      <c r="C47" s="18">
        <v>100366</v>
      </c>
      <c r="D47" s="19">
        <v>105443</v>
      </c>
      <c r="E47" s="87">
        <v>2.4557952507465379</v>
      </c>
      <c r="F47" s="87">
        <v>2.5310084214800068</v>
      </c>
      <c r="G47" s="88">
        <v>2.6176890068382201</v>
      </c>
    </row>
    <row r="48" spans="1:7">
      <c r="A48" s="17" t="s">
        <v>162</v>
      </c>
      <c r="B48" s="18">
        <v>112187</v>
      </c>
      <c r="C48" s="18">
        <v>110059</v>
      </c>
      <c r="D48" s="19">
        <v>113792</v>
      </c>
      <c r="E48" s="87">
        <v>2.8689517113796783</v>
      </c>
      <c r="F48" s="87">
        <v>2.7754444319756497</v>
      </c>
      <c r="G48" s="88">
        <v>2.8249581998438469</v>
      </c>
    </row>
    <row r="49" spans="1:7">
      <c r="A49" s="17" t="s">
        <v>163</v>
      </c>
      <c r="B49" s="18">
        <v>18824</v>
      </c>
      <c r="C49" s="18">
        <v>22684</v>
      </c>
      <c r="D49" s="19">
        <v>30088</v>
      </c>
      <c r="E49" s="87">
        <v>0.4813850714878824</v>
      </c>
      <c r="F49" s="87">
        <v>0.5720402828931358</v>
      </c>
      <c r="G49" s="88">
        <v>0.74695358475904861</v>
      </c>
    </row>
    <row r="50" spans="1:7">
      <c r="A50" s="17" t="s">
        <v>164</v>
      </c>
      <c r="B50" s="18">
        <v>37740</v>
      </c>
      <c r="C50" s="18">
        <v>44894</v>
      </c>
      <c r="D50" s="19">
        <v>55210</v>
      </c>
      <c r="E50" s="87">
        <v>0.96512285369489381</v>
      </c>
      <c r="F50" s="87">
        <v>1.1321273346942533</v>
      </c>
      <c r="G50" s="88">
        <v>1.3706230860990121</v>
      </c>
    </row>
    <row r="51" spans="1:7">
      <c r="A51" s="17" t="s">
        <v>165</v>
      </c>
      <c r="B51" s="18">
        <v>135130</v>
      </c>
      <c r="C51" s="18">
        <v>139005</v>
      </c>
      <c r="D51" s="19">
        <v>149257</v>
      </c>
      <c r="E51" s="87">
        <v>3.4556717334337836</v>
      </c>
      <c r="F51" s="87">
        <v>3.5053984977764214</v>
      </c>
      <c r="G51" s="88">
        <v>3.7053992023524769</v>
      </c>
    </row>
    <row r="52" spans="1:7">
      <c r="A52" s="17" t="s">
        <v>166</v>
      </c>
      <c r="B52" s="18">
        <v>0</v>
      </c>
      <c r="C52" s="18">
        <v>0</v>
      </c>
      <c r="D52" s="19">
        <v>0</v>
      </c>
      <c r="E52" s="87" t="s">
        <v>172</v>
      </c>
      <c r="F52" s="87" t="s">
        <v>172</v>
      </c>
      <c r="G52" s="88" t="s">
        <v>172</v>
      </c>
    </row>
    <row r="53" spans="1:7">
      <c r="A53" s="17" t="s">
        <v>167</v>
      </c>
      <c r="B53" s="18">
        <v>0</v>
      </c>
      <c r="C53" s="18">
        <v>0</v>
      </c>
      <c r="D53" s="19">
        <v>0</v>
      </c>
      <c r="E53" s="87" t="s">
        <v>172</v>
      </c>
      <c r="F53" s="87" t="s">
        <v>172</v>
      </c>
      <c r="G53" s="88" t="s">
        <v>172</v>
      </c>
    </row>
    <row r="54" spans="1:7">
      <c r="A54" s="17" t="s">
        <v>168</v>
      </c>
      <c r="B54" s="18">
        <v>224888</v>
      </c>
      <c r="C54" s="18">
        <v>231080</v>
      </c>
      <c r="D54" s="19">
        <v>235847</v>
      </c>
      <c r="E54" s="87">
        <v>5.7510479152553602</v>
      </c>
      <c r="F54" s="87">
        <v>5.827326246294561</v>
      </c>
      <c r="G54" s="88">
        <v>5.8550505884295179</v>
      </c>
    </row>
    <row r="55" spans="1:7">
      <c r="A55" s="17" t="s">
        <v>169</v>
      </c>
      <c r="B55" s="18">
        <v>0</v>
      </c>
      <c r="C55" s="18">
        <v>0</v>
      </c>
      <c r="D55" s="19">
        <v>0</v>
      </c>
      <c r="E55" s="87" t="s">
        <v>172</v>
      </c>
      <c r="F55" s="87" t="s">
        <v>172</v>
      </c>
      <c r="G55" s="88" t="s">
        <v>172</v>
      </c>
    </row>
    <row r="56" spans="1:7">
      <c r="A56" s="17" t="s">
        <v>170</v>
      </c>
      <c r="B56" s="18">
        <v>42323</v>
      </c>
      <c r="C56" s="18">
        <v>53943</v>
      </c>
      <c r="D56" s="19">
        <v>54281</v>
      </c>
      <c r="E56" s="87">
        <v>1.0823236496271593</v>
      </c>
      <c r="F56" s="87">
        <v>1.3603230902885042</v>
      </c>
      <c r="G56" s="88">
        <v>1.3475600749237542</v>
      </c>
    </row>
    <row r="57" spans="1:7">
      <c r="A57" s="17" t="s">
        <v>171</v>
      </c>
      <c r="B57" s="18">
        <v>0</v>
      </c>
      <c r="C57" s="18">
        <v>286</v>
      </c>
      <c r="D57" s="19">
        <v>193</v>
      </c>
      <c r="E57" s="87" t="s">
        <v>172</v>
      </c>
      <c r="F57" s="87">
        <v>7.2122871145934072E-3</v>
      </c>
      <c r="G57" s="88">
        <v>4.791346778067548E-3</v>
      </c>
    </row>
    <row r="58" spans="1:7">
      <c r="A58" s="17" t="s">
        <v>173</v>
      </c>
      <c r="B58" s="18">
        <v>0</v>
      </c>
      <c r="C58" s="18">
        <v>1621</v>
      </c>
      <c r="D58" s="19">
        <v>1777</v>
      </c>
      <c r="E58" s="87" t="s">
        <v>172</v>
      </c>
      <c r="F58" s="87">
        <v>4.0878032911733961E-2</v>
      </c>
      <c r="G58" s="88">
        <v>4.4115146241585662E-2</v>
      </c>
    </row>
    <row r="59" spans="1:7">
      <c r="A59" s="17" t="s">
        <v>174</v>
      </c>
      <c r="B59" s="18">
        <v>0</v>
      </c>
      <c r="C59" s="18">
        <v>1017</v>
      </c>
      <c r="D59" s="19">
        <v>1169</v>
      </c>
      <c r="E59" s="87" t="s">
        <v>172</v>
      </c>
      <c r="F59" s="87">
        <v>2.5646489494900334E-2</v>
      </c>
      <c r="G59" s="88">
        <v>2.9021162609124164E-2</v>
      </c>
    </row>
    <row r="60" spans="1:7">
      <c r="A60" s="17" t="s">
        <v>175</v>
      </c>
      <c r="B60" s="18">
        <v>0</v>
      </c>
      <c r="C60" s="18">
        <v>0</v>
      </c>
      <c r="D60" s="19">
        <v>0</v>
      </c>
      <c r="E60" s="87" t="s">
        <v>172</v>
      </c>
      <c r="F60" s="87" t="s">
        <v>172</v>
      </c>
      <c r="G60" s="88" t="s">
        <v>172</v>
      </c>
    </row>
    <row r="61" spans="1:7">
      <c r="A61" s="17" t="s">
        <v>176</v>
      </c>
      <c r="B61" s="18">
        <v>54574</v>
      </c>
      <c r="C61" s="18">
        <v>45976</v>
      </c>
      <c r="D61" s="19">
        <v>0</v>
      </c>
      <c r="E61" s="87">
        <v>1.3956177694103109</v>
      </c>
      <c r="F61" s="87">
        <v>1.1594129803515612</v>
      </c>
      <c r="G61" s="88" t="s">
        <v>172</v>
      </c>
    </row>
    <row r="62" spans="1:7">
      <c r="A62" s="17" t="s">
        <v>177</v>
      </c>
      <c r="B62" s="18">
        <v>0</v>
      </c>
      <c r="C62" s="18">
        <v>0</v>
      </c>
      <c r="D62" s="19">
        <v>0</v>
      </c>
      <c r="E62" s="87" t="s">
        <v>172</v>
      </c>
      <c r="F62" s="87" t="s">
        <v>172</v>
      </c>
      <c r="G62" s="88" t="s">
        <v>172</v>
      </c>
    </row>
    <row r="63" spans="1:7">
      <c r="A63" s="17" t="s">
        <v>178</v>
      </c>
      <c r="B63" s="18">
        <v>100595</v>
      </c>
      <c r="C63" s="18">
        <v>113653</v>
      </c>
      <c r="D63" s="19">
        <v>122287</v>
      </c>
      <c r="E63" s="87">
        <v>2.5725101607694181</v>
      </c>
      <c r="F63" s="87">
        <v>2.8660771588632326</v>
      </c>
      <c r="G63" s="88">
        <v>3.0358519349717423</v>
      </c>
    </row>
    <row r="64" spans="1:7">
      <c r="A64" s="17" t="s">
        <v>179</v>
      </c>
      <c r="B64" s="18">
        <v>5639</v>
      </c>
      <c r="C64" s="18">
        <v>6108</v>
      </c>
      <c r="D64" s="19">
        <v>22440</v>
      </c>
      <c r="E64" s="87">
        <v>0.14420582331705104</v>
      </c>
      <c r="F64" s="87">
        <v>0.15403024369208579</v>
      </c>
      <c r="G64" s="88">
        <v>0.55708715906650663</v>
      </c>
    </row>
    <row r="65" spans="1:7">
      <c r="A65" s="17" t="s">
        <v>180</v>
      </c>
      <c r="B65" s="18">
        <v>12723</v>
      </c>
      <c r="C65" s="18">
        <v>18832</v>
      </c>
      <c r="D65" s="19">
        <v>22485</v>
      </c>
      <c r="E65" s="87">
        <v>0.32536454868998765</v>
      </c>
      <c r="F65" s="87">
        <v>0.4749013669301505</v>
      </c>
      <c r="G65" s="88">
        <v>0.55820431246035662</v>
      </c>
    </row>
    <row r="66" spans="1:7">
      <c r="A66" s="17" t="s">
        <v>181</v>
      </c>
      <c r="B66" s="18">
        <v>0</v>
      </c>
      <c r="C66" s="18">
        <v>0</v>
      </c>
      <c r="D66" s="19">
        <v>0</v>
      </c>
      <c r="E66" s="87" t="s">
        <v>172</v>
      </c>
      <c r="F66" s="87" t="s">
        <v>172</v>
      </c>
      <c r="G66" s="88" t="s">
        <v>172</v>
      </c>
    </row>
    <row r="67" spans="1:7">
      <c r="A67" s="17" t="s">
        <v>182</v>
      </c>
      <c r="B67" s="18">
        <v>0</v>
      </c>
      <c r="C67" s="18">
        <v>357</v>
      </c>
      <c r="D67" s="19">
        <v>4160</v>
      </c>
      <c r="E67" s="87" t="s">
        <v>172</v>
      </c>
      <c r="F67" s="87">
        <v>9.0027499996847768E-3</v>
      </c>
      <c r="G67" s="88">
        <v>0.10327462485368394</v>
      </c>
    </row>
    <row r="68" spans="1:7">
      <c r="A68" s="17" t="s">
        <v>183</v>
      </c>
      <c r="B68" s="18">
        <v>0</v>
      </c>
      <c r="C68" s="18">
        <v>0</v>
      </c>
      <c r="D68" s="19">
        <v>16268</v>
      </c>
      <c r="E68" s="87" t="s">
        <v>172</v>
      </c>
      <c r="F68" s="87" t="s">
        <v>172</v>
      </c>
      <c r="G68" s="88">
        <v>0.40386336469224288</v>
      </c>
    </row>
    <row r="69" spans="1:7">
      <c r="A69" s="17" t="s">
        <v>184</v>
      </c>
      <c r="B69" s="18">
        <v>0</v>
      </c>
      <c r="C69" s="18">
        <v>0</v>
      </c>
      <c r="D69" s="19">
        <v>0</v>
      </c>
      <c r="E69" s="87" t="s">
        <v>172</v>
      </c>
      <c r="F69" s="87" t="s">
        <v>172</v>
      </c>
      <c r="G69" s="88" t="s">
        <v>172</v>
      </c>
    </row>
    <row r="70" spans="1:7">
      <c r="A70" s="17" t="s">
        <v>185</v>
      </c>
      <c r="B70" s="18">
        <v>0</v>
      </c>
      <c r="C70" s="18">
        <v>3474</v>
      </c>
      <c r="D70" s="19">
        <v>457</v>
      </c>
      <c r="E70" s="87" t="s">
        <v>172</v>
      </c>
      <c r="F70" s="87">
        <v>8.7606592433907338E-2</v>
      </c>
      <c r="G70" s="88">
        <v>1.1345313355320567E-2</v>
      </c>
    </row>
    <row r="71" spans="1:7">
      <c r="A71" s="17" t="s">
        <v>186</v>
      </c>
      <c r="B71" s="18">
        <v>0</v>
      </c>
      <c r="C71" s="18">
        <v>0</v>
      </c>
      <c r="D71" s="19">
        <v>0</v>
      </c>
      <c r="E71" s="87" t="s">
        <v>172</v>
      </c>
      <c r="F71" s="87" t="s">
        <v>172</v>
      </c>
      <c r="G71" s="88" t="s">
        <v>172</v>
      </c>
    </row>
    <row r="72" spans="1:7" ht="13.5" thickBot="1">
      <c r="A72" s="20" t="s">
        <v>5</v>
      </c>
      <c r="B72" s="21">
        <v>3910383</v>
      </c>
      <c r="C72" s="21">
        <v>3965455</v>
      </c>
      <c r="D72" s="22">
        <v>4028095</v>
      </c>
      <c r="E72" s="91">
        <v>100</v>
      </c>
      <c r="F72" s="91">
        <v>100</v>
      </c>
      <c r="G72" s="92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>
      <c r="A74" s="26" t="s">
        <v>156</v>
      </c>
      <c r="F74" s="25"/>
      <c r="G74" s="136">
        <v>11</v>
      </c>
    </row>
    <row r="75" spans="1:7">
      <c r="A75" s="26" t="s">
        <v>157</v>
      </c>
      <c r="F75" s="25"/>
      <c r="G75" s="137"/>
    </row>
    <row r="80" spans="1:7" ht="12.75" customHeight="1"/>
    <row r="81" ht="12.75" customHeight="1"/>
  </sheetData>
  <mergeCells count="1">
    <mergeCell ref="G74:G75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5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158</v>
      </c>
      <c r="C6" s="15" t="s">
        <v>154</v>
      </c>
      <c r="D6" s="68" t="s">
        <v>155</v>
      </c>
      <c r="E6" s="15" t="s">
        <v>158</v>
      </c>
      <c r="F6" s="15" t="s">
        <v>154</v>
      </c>
      <c r="G6" s="16" t="s">
        <v>155</v>
      </c>
    </row>
    <row r="7" spans="1:7">
      <c r="A7" s="17" t="s">
        <v>93</v>
      </c>
      <c r="B7" s="18">
        <v>3745698</v>
      </c>
      <c r="C7" s="18">
        <v>3937211</v>
      </c>
      <c r="D7" s="18">
        <v>3952802</v>
      </c>
      <c r="E7" s="95">
        <v>24.59371466338234</v>
      </c>
      <c r="F7" s="87">
        <v>24.734419218964458</v>
      </c>
      <c r="G7" s="88">
        <v>23.957325338834643</v>
      </c>
    </row>
    <row r="8" spans="1:7">
      <c r="A8" s="17" t="s">
        <v>159</v>
      </c>
      <c r="B8" s="18">
        <v>321708</v>
      </c>
      <c r="C8" s="18">
        <v>382092</v>
      </c>
      <c r="D8" s="18">
        <v>427429</v>
      </c>
      <c r="E8" s="89">
        <v>2.1122884858649589</v>
      </c>
      <c r="F8" s="87">
        <v>2.4003853764028822</v>
      </c>
      <c r="G8" s="88">
        <v>2.590581469107927</v>
      </c>
    </row>
    <row r="9" spans="1:7">
      <c r="A9" s="17" t="s">
        <v>94</v>
      </c>
      <c r="B9" s="18">
        <v>3909184</v>
      </c>
      <c r="C9" s="18">
        <v>4043804</v>
      </c>
      <c r="D9" s="18">
        <v>4196420</v>
      </c>
      <c r="E9" s="89">
        <v>25.667140239992552</v>
      </c>
      <c r="F9" s="87">
        <v>25.404059720275434</v>
      </c>
      <c r="G9" s="88">
        <v>25.433856590436978</v>
      </c>
    </row>
    <row r="10" spans="1:7">
      <c r="A10" s="17" t="s">
        <v>96</v>
      </c>
      <c r="B10" s="18">
        <v>2474081</v>
      </c>
      <c r="C10" s="18">
        <v>2448690</v>
      </c>
      <c r="D10" s="18">
        <v>2467793</v>
      </c>
      <c r="E10" s="89">
        <v>16.244460222926577</v>
      </c>
      <c r="F10" s="87">
        <v>15.383205268218056</v>
      </c>
      <c r="G10" s="88">
        <v>14.956914049805368</v>
      </c>
    </row>
    <row r="11" spans="1:7">
      <c r="A11" s="17" t="s">
        <v>160</v>
      </c>
      <c r="B11" s="18">
        <v>1634019</v>
      </c>
      <c r="C11" s="18">
        <v>1670997</v>
      </c>
      <c r="D11" s="18">
        <v>1763879</v>
      </c>
      <c r="E11" s="89">
        <v>10.728733880987027</v>
      </c>
      <c r="F11" s="87">
        <v>10.497568027629699</v>
      </c>
      <c r="G11" s="88">
        <v>10.690599494064795</v>
      </c>
    </row>
    <row r="12" spans="1:7">
      <c r="A12" s="17" t="s">
        <v>161</v>
      </c>
      <c r="B12" s="18">
        <v>314392</v>
      </c>
      <c r="C12" s="18">
        <v>339136</v>
      </c>
      <c r="D12" s="18">
        <v>359458</v>
      </c>
      <c r="E12" s="89">
        <v>2.0642526814628677</v>
      </c>
      <c r="F12" s="87">
        <v>2.1305264046663313</v>
      </c>
      <c r="G12" s="88">
        <v>2.1786196858954288</v>
      </c>
    </row>
    <row r="13" spans="1:7">
      <c r="A13" s="17" t="s">
        <v>162</v>
      </c>
      <c r="B13" s="18">
        <v>448754</v>
      </c>
      <c r="C13" s="18">
        <v>449757</v>
      </c>
      <c r="D13" s="18">
        <v>485564</v>
      </c>
      <c r="E13" s="89">
        <v>2.946454260341191</v>
      </c>
      <c r="F13" s="87">
        <v>2.8254716815186685</v>
      </c>
      <c r="G13" s="88">
        <v>2.9429287682069338</v>
      </c>
    </row>
    <row r="14" spans="1:7">
      <c r="A14" s="17" t="s">
        <v>163</v>
      </c>
      <c r="B14" s="18">
        <v>52783</v>
      </c>
      <c r="C14" s="18">
        <v>60464</v>
      </c>
      <c r="D14" s="18">
        <v>71619</v>
      </c>
      <c r="E14" s="89">
        <v>0.34656559099994444</v>
      </c>
      <c r="F14" s="87">
        <v>0.37984805072815936</v>
      </c>
      <c r="G14" s="88">
        <v>0.43407175048029178</v>
      </c>
    </row>
    <row r="15" spans="1:7">
      <c r="A15" s="17" t="s">
        <v>164</v>
      </c>
      <c r="B15" s="18">
        <v>117197</v>
      </c>
      <c r="C15" s="18">
        <v>153023</v>
      </c>
      <c r="D15" s="18">
        <v>203971</v>
      </c>
      <c r="E15" s="89">
        <v>0.76949865616619917</v>
      </c>
      <c r="F15" s="87">
        <v>0.96132389961919706</v>
      </c>
      <c r="G15" s="88">
        <v>1.2362368787223446</v>
      </c>
    </row>
    <row r="16" spans="1:7">
      <c r="A16" s="17" t="s">
        <v>165</v>
      </c>
      <c r="B16" s="18">
        <v>635917</v>
      </c>
      <c r="C16" s="18">
        <v>688247</v>
      </c>
      <c r="D16" s="18">
        <v>754466</v>
      </c>
      <c r="E16" s="89">
        <v>4.1753396156321481</v>
      </c>
      <c r="F16" s="87">
        <v>4.3237179374421721</v>
      </c>
      <c r="G16" s="88">
        <v>4.5727024574186155</v>
      </c>
    </row>
    <row r="17" spans="1:7">
      <c r="A17" s="17" t="s">
        <v>166</v>
      </c>
      <c r="B17" s="18">
        <v>0</v>
      </c>
      <c r="C17" s="18">
        <v>0</v>
      </c>
      <c r="D17" s="18">
        <v>0</v>
      </c>
      <c r="E17" s="89" t="s">
        <v>172</v>
      </c>
      <c r="F17" s="87" t="s">
        <v>172</v>
      </c>
      <c r="G17" s="88" t="s">
        <v>172</v>
      </c>
    </row>
    <row r="18" spans="1:7">
      <c r="A18" s="17" t="s">
        <v>167</v>
      </c>
      <c r="B18" s="18">
        <v>0</v>
      </c>
      <c r="C18" s="18">
        <v>0</v>
      </c>
      <c r="D18" s="18">
        <v>0</v>
      </c>
      <c r="E18" s="89" t="s">
        <v>172</v>
      </c>
      <c r="F18" s="87" t="s">
        <v>172</v>
      </c>
      <c r="G18" s="88" t="s">
        <v>172</v>
      </c>
    </row>
    <row r="19" spans="1:7">
      <c r="A19" s="17" t="s">
        <v>168</v>
      </c>
      <c r="B19" s="18">
        <v>780237</v>
      </c>
      <c r="C19" s="18">
        <v>827042</v>
      </c>
      <c r="D19" s="18">
        <v>836494</v>
      </c>
      <c r="E19" s="89">
        <v>5.122923991152903</v>
      </c>
      <c r="F19" s="87">
        <v>5.1956584342802064</v>
      </c>
      <c r="G19" s="88">
        <v>5.0698615569368632</v>
      </c>
    </row>
    <row r="20" spans="1:7">
      <c r="A20" s="17" t="s">
        <v>169</v>
      </c>
      <c r="B20" s="18">
        <v>0</v>
      </c>
      <c r="C20" s="18">
        <v>0</v>
      </c>
      <c r="D20" s="18">
        <v>0</v>
      </c>
      <c r="E20" s="89" t="s">
        <v>172</v>
      </c>
      <c r="F20" s="87" t="s">
        <v>172</v>
      </c>
      <c r="G20" s="88" t="s">
        <v>172</v>
      </c>
    </row>
    <row r="21" spans="1:7">
      <c r="A21" s="17" t="s">
        <v>170</v>
      </c>
      <c r="B21" s="18">
        <v>185837</v>
      </c>
      <c r="C21" s="18">
        <v>238720</v>
      </c>
      <c r="D21" s="18">
        <v>239062</v>
      </c>
      <c r="E21" s="89">
        <v>1.2201790298894848</v>
      </c>
      <c r="F21" s="87">
        <v>1.4996911661455776</v>
      </c>
      <c r="G21" s="88">
        <v>1.4489180359027565</v>
      </c>
    </row>
    <row r="22" spans="1:7">
      <c r="A22" s="17" t="s">
        <v>171</v>
      </c>
      <c r="B22" s="18">
        <v>0</v>
      </c>
      <c r="C22" s="18">
        <v>4466</v>
      </c>
      <c r="D22" s="18">
        <v>4439</v>
      </c>
      <c r="E22" s="89" t="s">
        <v>172</v>
      </c>
      <c r="F22" s="87">
        <v>2.805638718166115E-2</v>
      </c>
      <c r="G22" s="88">
        <v>2.690409668358976E-2</v>
      </c>
    </row>
    <row r="23" spans="1:7">
      <c r="A23" s="17" t="s">
        <v>173</v>
      </c>
      <c r="B23" s="18">
        <v>0</v>
      </c>
      <c r="C23" s="18">
        <v>3546</v>
      </c>
      <c r="D23" s="18">
        <v>4359</v>
      </c>
      <c r="E23" s="89" t="s">
        <v>172</v>
      </c>
      <c r="F23" s="87">
        <v>2.2276746293365526E-2</v>
      </c>
      <c r="G23" s="88">
        <v>2.6419228980348677E-2</v>
      </c>
    </row>
    <row r="24" spans="1:7">
      <c r="A24" s="17" t="s">
        <v>174</v>
      </c>
      <c r="B24" s="18">
        <v>0</v>
      </c>
      <c r="C24" s="18">
        <v>4099</v>
      </c>
      <c r="D24" s="18">
        <v>4659</v>
      </c>
      <c r="E24" s="89" t="s">
        <v>172</v>
      </c>
      <c r="F24" s="87">
        <v>2.5750813044699741E-2</v>
      </c>
      <c r="G24" s="88">
        <v>2.8237482867502748E-2</v>
      </c>
    </row>
    <row r="25" spans="1:7">
      <c r="A25" s="17" t="s">
        <v>175</v>
      </c>
      <c r="B25" s="18">
        <v>0</v>
      </c>
      <c r="C25" s="18">
        <v>0</v>
      </c>
      <c r="D25" s="18">
        <v>0</v>
      </c>
      <c r="E25" s="89" t="s">
        <v>172</v>
      </c>
      <c r="F25" s="87" t="s">
        <v>172</v>
      </c>
      <c r="G25" s="88" t="s">
        <v>172</v>
      </c>
    </row>
    <row r="26" spans="1:7">
      <c r="A26" s="17" t="s">
        <v>176</v>
      </c>
      <c r="B26" s="18">
        <v>199195</v>
      </c>
      <c r="C26" s="18">
        <v>152261</v>
      </c>
      <c r="D26" s="18">
        <v>0</v>
      </c>
      <c r="E26" s="89">
        <v>1.3078857378177431</v>
      </c>
      <c r="F26" s="87">
        <v>0.95653684923128268</v>
      </c>
      <c r="G26" s="88" t="s">
        <v>172</v>
      </c>
    </row>
    <row r="27" spans="1:7">
      <c r="A27" s="17" t="s">
        <v>177</v>
      </c>
      <c r="B27" s="18">
        <v>0</v>
      </c>
      <c r="C27" s="18">
        <v>0</v>
      </c>
      <c r="D27" s="18">
        <v>0</v>
      </c>
      <c r="E27" s="89" t="s">
        <v>172</v>
      </c>
      <c r="F27" s="87" t="s">
        <v>172</v>
      </c>
      <c r="G27" s="88" t="s">
        <v>172</v>
      </c>
    </row>
    <row r="28" spans="1:7">
      <c r="A28" s="17" t="s">
        <v>178</v>
      </c>
      <c r="B28" s="18">
        <v>362507</v>
      </c>
      <c r="C28" s="18">
        <v>419203</v>
      </c>
      <c r="D28" s="18">
        <v>462245</v>
      </c>
      <c r="E28" s="89">
        <v>2.3801688554386233</v>
      </c>
      <c r="F28" s="87">
        <v>2.6335247818436853</v>
      </c>
      <c r="G28" s="88">
        <v>2.8015958935584475</v>
      </c>
    </row>
    <row r="29" spans="1:7">
      <c r="A29" s="17" t="s">
        <v>179</v>
      </c>
      <c r="B29" s="18">
        <v>20307</v>
      </c>
      <c r="C29" s="18">
        <v>22726</v>
      </c>
      <c r="D29" s="18">
        <v>45651</v>
      </c>
      <c r="E29" s="89">
        <v>0.13333284308273255</v>
      </c>
      <c r="F29" s="87">
        <v>0.14276969437761561</v>
      </c>
      <c r="G29" s="88">
        <v>0.27668369400823523</v>
      </c>
    </row>
    <row r="30" spans="1:7">
      <c r="A30" s="17" t="s">
        <v>180</v>
      </c>
      <c r="B30" s="18">
        <v>28490</v>
      </c>
      <c r="C30" s="18">
        <v>59490</v>
      </c>
      <c r="D30" s="18">
        <v>58373</v>
      </c>
      <c r="E30" s="89">
        <v>0.18706124486270992</v>
      </c>
      <c r="F30" s="87">
        <v>0.37372917004859424</v>
      </c>
      <c r="G30" s="88">
        <v>0.35378978051614896</v>
      </c>
    </row>
    <row r="31" spans="1:7">
      <c r="A31" s="17" t="s">
        <v>181</v>
      </c>
      <c r="B31" s="18">
        <v>0</v>
      </c>
      <c r="C31" s="18">
        <v>0</v>
      </c>
      <c r="D31" s="18">
        <v>13893</v>
      </c>
      <c r="E31" s="89" t="s">
        <v>172</v>
      </c>
      <c r="F31" s="87" t="s">
        <v>172</v>
      </c>
      <c r="G31" s="88">
        <v>8.4203337514105109E-2</v>
      </c>
    </row>
    <row r="32" spans="1:7">
      <c r="A32" s="17" t="s">
        <v>182</v>
      </c>
      <c r="B32" s="18">
        <v>0</v>
      </c>
      <c r="C32" s="18">
        <v>3088</v>
      </c>
      <c r="D32" s="18">
        <v>25240</v>
      </c>
      <c r="E32" s="89" t="s">
        <v>172</v>
      </c>
      <c r="F32" s="87">
        <v>1.9399490285931398E-2</v>
      </c>
      <c r="G32" s="88">
        <v>0.15297576037256264</v>
      </c>
    </row>
    <row r="33" spans="1:7">
      <c r="A33" s="17" t="s">
        <v>183</v>
      </c>
      <c r="B33" s="18">
        <v>0</v>
      </c>
      <c r="C33" s="18">
        <v>0</v>
      </c>
      <c r="D33" s="18">
        <v>109468</v>
      </c>
      <c r="E33" s="89" t="s">
        <v>172</v>
      </c>
      <c r="F33" s="87" t="s">
        <v>172</v>
      </c>
      <c r="G33" s="88">
        <v>0.66346872172994009</v>
      </c>
    </row>
    <row r="34" spans="1:7">
      <c r="A34" s="17" t="s">
        <v>184</v>
      </c>
      <c r="B34" s="18">
        <v>0</v>
      </c>
      <c r="C34" s="18">
        <v>0</v>
      </c>
      <c r="D34" s="18">
        <v>0</v>
      </c>
      <c r="E34" s="89" t="s">
        <v>172</v>
      </c>
      <c r="F34" s="87" t="s">
        <v>172</v>
      </c>
      <c r="G34" s="88" t="s">
        <v>172</v>
      </c>
    </row>
    <row r="35" spans="1:7">
      <c r="A35" s="17" t="s">
        <v>185</v>
      </c>
      <c r="B35" s="18">
        <v>0</v>
      </c>
      <c r="C35" s="18">
        <v>9882</v>
      </c>
      <c r="D35" s="18">
        <v>12062</v>
      </c>
      <c r="E35" s="89" t="s">
        <v>172</v>
      </c>
      <c r="F35" s="87">
        <v>6.2080881802323212E-2</v>
      </c>
      <c r="G35" s="88">
        <v>7.3105927956174752E-2</v>
      </c>
    </row>
    <row r="36" spans="1:7">
      <c r="A36" s="17" t="s">
        <v>186</v>
      </c>
      <c r="B36" s="18">
        <v>0</v>
      </c>
      <c r="C36" s="18">
        <v>0</v>
      </c>
      <c r="D36" s="18">
        <v>0</v>
      </c>
      <c r="E36" s="89" t="s">
        <v>172</v>
      </c>
      <c r="F36" s="87" t="s">
        <v>172</v>
      </c>
      <c r="G36" s="88" t="s">
        <v>172</v>
      </c>
    </row>
    <row r="37" spans="1:7" ht="13.5" thickBot="1">
      <c r="A37" s="20" t="s">
        <v>5</v>
      </c>
      <c r="B37" s="21">
        <v>15230306</v>
      </c>
      <c r="C37" s="21">
        <v>15917944</v>
      </c>
      <c r="D37" s="21">
        <v>16499346</v>
      </c>
      <c r="E37" s="96">
        <v>100</v>
      </c>
      <c r="F37" s="91">
        <v>100</v>
      </c>
      <c r="G37" s="92">
        <v>100</v>
      </c>
    </row>
    <row r="39" spans="1:7" ht="16.5" thickBot="1">
      <c r="A39" s="5" t="s">
        <v>6</v>
      </c>
      <c r="B39" s="6"/>
      <c r="C39" s="6"/>
      <c r="D39" s="6"/>
      <c r="E39" s="6"/>
      <c r="F39" s="6"/>
    </row>
    <row r="40" spans="1:7">
      <c r="A40" s="7"/>
      <c r="B40" s="8"/>
      <c r="C40" s="9" t="s">
        <v>7</v>
      </c>
      <c r="D40" s="10"/>
      <c r="E40" s="11"/>
      <c r="F40" s="9" t="s">
        <v>3</v>
      </c>
      <c r="G40" s="12"/>
    </row>
    <row r="41" spans="1:7">
      <c r="A41" s="13" t="s">
        <v>4</v>
      </c>
      <c r="B41" s="14" t="s">
        <v>158</v>
      </c>
      <c r="C41" s="15" t="s">
        <v>154</v>
      </c>
      <c r="D41" s="68" t="s">
        <v>155</v>
      </c>
      <c r="E41" s="15" t="s">
        <v>158</v>
      </c>
      <c r="F41" s="15" t="s">
        <v>154</v>
      </c>
      <c r="G41" s="16" t="s">
        <v>155</v>
      </c>
    </row>
    <row r="42" spans="1:7">
      <c r="A42" s="17" t="s">
        <v>93</v>
      </c>
      <c r="B42" s="18">
        <v>620780</v>
      </c>
      <c r="C42" s="18">
        <v>630715</v>
      </c>
      <c r="D42" s="18">
        <v>603253</v>
      </c>
      <c r="E42" s="95">
        <v>22.735246700755987</v>
      </c>
      <c r="F42" s="87">
        <v>22.71559220665187</v>
      </c>
      <c r="G42" s="88">
        <v>21.41175242919693</v>
      </c>
    </row>
    <row r="43" spans="1:7">
      <c r="A43" s="17" t="s">
        <v>159</v>
      </c>
      <c r="B43" s="18">
        <v>58977</v>
      </c>
      <c r="C43" s="18">
        <v>70750</v>
      </c>
      <c r="D43" s="18">
        <v>79064</v>
      </c>
      <c r="E43" s="89">
        <v>2.1599546452374203</v>
      </c>
      <c r="F43" s="87">
        <v>2.5481051641718047</v>
      </c>
      <c r="G43" s="88">
        <v>2.8062832577078378</v>
      </c>
    </row>
    <row r="44" spans="1:7">
      <c r="A44" s="17" t="s">
        <v>94</v>
      </c>
      <c r="B44" s="18">
        <v>666463</v>
      </c>
      <c r="C44" s="18">
        <v>676860</v>
      </c>
      <c r="D44" s="18">
        <v>697426</v>
      </c>
      <c r="E44" s="89">
        <v>24.408326173404326</v>
      </c>
      <c r="F44" s="87">
        <v>24.377533023623005</v>
      </c>
      <c r="G44" s="88">
        <v>24.754311789058818</v>
      </c>
    </row>
    <row r="45" spans="1:7">
      <c r="A45" s="17" t="s">
        <v>96</v>
      </c>
      <c r="B45" s="18">
        <v>452551</v>
      </c>
      <c r="C45" s="18">
        <v>437730</v>
      </c>
      <c r="D45" s="18">
        <v>425508</v>
      </c>
      <c r="E45" s="89">
        <v>16.574082009204261</v>
      </c>
      <c r="F45" s="87">
        <v>15.765117646825781</v>
      </c>
      <c r="G45" s="88">
        <v>15.102903678295387</v>
      </c>
    </row>
    <row r="46" spans="1:7">
      <c r="A46" s="17" t="s">
        <v>160</v>
      </c>
      <c r="B46" s="18">
        <v>298774</v>
      </c>
      <c r="C46" s="18">
        <v>294147</v>
      </c>
      <c r="D46" s="18">
        <v>305071</v>
      </c>
      <c r="E46" s="89">
        <v>10.942202709126693</v>
      </c>
      <c r="F46" s="87">
        <v>10.59388678057447</v>
      </c>
      <c r="G46" s="88">
        <v>10.828134672065513</v>
      </c>
    </row>
    <row r="47" spans="1:7">
      <c r="A47" s="17" t="s">
        <v>161</v>
      </c>
      <c r="B47" s="18">
        <v>73512</v>
      </c>
      <c r="C47" s="18">
        <v>76899</v>
      </c>
      <c r="D47" s="18">
        <v>80694</v>
      </c>
      <c r="E47" s="89">
        <v>2.6922798019684495</v>
      </c>
      <c r="F47" s="87">
        <v>2.7695652158254078</v>
      </c>
      <c r="G47" s="88">
        <v>2.8641381816942761</v>
      </c>
    </row>
    <row r="48" spans="1:7">
      <c r="A48" s="17" t="s">
        <v>162</v>
      </c>
      <c r="B48" s="18">
        <v>86231</v>
      </c>
      <c r="C48" s="18">
        <v>86248</v>
      </c>
      <c r="D48" s="18">
        <v>88070</v>
      </c>
      <c r="E48" s="89">
        <v>3.1580963598261693</v>
      </c>
      <c r="F48" s="87">
        <v>3.106275253703036</v>
      </c>
      <c r="G48" s="88">
        <v>3.1259405861875096</v>
      </c>
    </row>
    <row r="49" spans="1:7">
      <c r="A49" s="17" t="s">
        <v>163</v>
      </c>
      <c r="B49" s="18">
        <v>11837</v>
      </c>
      <c r="C49" s="18">
        <v>13998</v>
      </c>
      <c r="D49" s="18">
        <v>16816</v>
      </c>
      <c r="E49" s="89">
        <v>0.43351447404370086</v>
      </c>
      <c r="F49" s="87">
        <v>0.50414665848871976</v>
      </c>
      <c r="G49" s="88">
        <v>0.59686405015702471</v>
      </c>
    </row>
    <row r="50" spans="1:7">
      <c r="A50" s="17" t="s">
        <v>164</v>
      </c>
      <c r="B50" s="18">
        <v>25639</v>
      </c>
      <c r="C50" s="18">
        <v>32107</v>
      </c>
      <c r="D50" s="18">
        <v>41113</v>
      </c>
      <c r="E50" s="89">
        <v>0.93899447495196808</v>
      </c>
      <c r="F50" s="87">
        <v>1.1563535336546167</v>
      </c>
      <c r="G50" s="88">
        <v>1.4592573557389246</v>
      </c>
    </row>
    <row r="51" spans="1:7">
      <c r="A51" s="17" t="s">
        <v>165</v>
      </c>
      <c r="B51" s="18">
        <v>118926</v>
      </c>
      <c r="C51" s="18">
        <v>121713</v>
      </c>
      <c r="D51" s="18">
        <v>129408</v>
      </c>
      <c r="E51" s="89">
        <v>4.3555075052902898</v>
      </c>
      <c r="F51" s="87">
        <v>4.3835692416514886</v>
      </c>
      <c r="G51" s="88">
        <v>4.5931840510656663</v>
      </c>
    </row>
    <row r="52" spans="1:7">
      <c r="A52" s="17" t="s">
        <v>166</v>
      </c>
      <c r="B52" s="18">
        <v>0</v>
      </c>
      <c r="C52" s="18">
        <v>0</v>
      </c>
      <c r="D52" s="18">
        <v>0</v>
      </c>
      <c r="E52" s="89" t="s">
        <v>172</v>
      </c>
      <c r="F52" s="87" t="s">
        <v>172</v>
      </c>
      <c r="G52" s="88" t="s">
        <v>172</v>
      </c>
    </row>
    <row r="53" spans="1:7">
      <c r="A53" s="17" t="s">
        <v>167</v>
      </c>
      <c r="B53" s="18">
        <v>0</v>
      </c>
      <c r="C53" s="18">
        <v>0</v>
      </c>
      <c r="D53" s="18">
        <v>0</v>
      </c>
      <c r="E53" s="89" t="s">
        <v>172</v>
      </c>
      <c r="F53" s="87" t="s">
        <v>172</v>
      </c>
      <c r="G53" s="88" t="s">
        <v>172</v>
      </c>
    </row>
    <row r="54" spans="1:7">
      <c r="A54" s="17" t="s">
        <v>168</v>
      </c>
      <c r="B54" s="18">
        <v>155955</v>
      </c>
      <c r="C54" s="18">
        <v>160056</v>
      </c>
      <c r="D54" s="18">
        <v>162761</v>
      </c>
      <c r="E54" s="89">
        <v>5.7116456703121878</v>
      </c>
      <c r="F54" s="87">
        <v>5.7645161859601748</v>
      </c>
      <c r="G54" s="88">
        <v>5.7770093760470678</v>
      </c>
    </row>
    <row r="55" spans="1:7">
      <c r="A55" s="17" t="s">
        <v>169</v>
      </c>
      <c r="B55" s="18">
        <v>0</v>
      </c>
      <c r="C55" s="18">
        <v>0</v>
      </c>
      <c r="D55" s="18">
        <v>0</v>
      </c>
      <c r="E55" s="89" t="s">
        <v>172</v>
      </c>
      <c r="F55" s="87" t="s">
        <v>172</v>
      </c>
      <c r="G55" s="88" t="s">
        <v>172</v>
      </c>
    </row>
    <row r="56" spans="1:7">
      <c r="A56" s="17" t="s">
        <v>170</v>
      </c>
      <c r="B56" s="18">
        <v>32928</v>
      </c>
      <c r="C56" s="18">
        <v>43327</v>
      </c>
      <c r="D56" s="18">
        <v>44292</v>
      </c>
      <c r="E56" s="89">
        <v>1.2059444623900466</v>
      </c>
      <c r="F56" s="87">
        <v>1.5604487978526047</v>
      </c>
      <c r="G56" s="88">
        <v>1.5720922044216779</v>
      </c>
    </row>
    <row r="57" spans="1:7">
      <c r="A57" s="17" t="s">
        <v>171</v>
      </c>
      <c r="B57" s="18">
        <v>0</v>
      </c>
      <c r="C57" s="18">
        <v>286</v>
      </c>
      <c r="D57" s="18">
        <v>193</v>
      </c>
      <c r="E57" s="89" t="s">
        <v>172</v>
      </c>
      <c r="F57" s="87">
        <v>1.0300467518772241E-2</v>
      </c>
      <c r="G57" s="88">
        <v>6.8503069505414941E-3</v>
      </c>
    </row>
    <row r="58" spans="1:7">
      <c r="A58" s="17" t="s">
        <v>173</v>
      </c>
      <c r="B58" s="18">
        <v>0</v>
      </c>
      <c r="C58" s="18">
        <v>1066</v>
      </c>
      <c r="D58" s="18">
        <v>1223</v>
      </c>
      <c r="E58" s="89" t="s">
        <v>172</v>
      </c>
      <c r="F58" s="87">
        <v>3.8392651660878359E-2</v>
      </c>
      <c r="G58" s="88">
        <v>4.3408939899027187E-2</v>
      </c>
    </row>
    <row r="59" spans="1:7">
      <c r="A59" s="17" t="s">
        <v>174</v>
      </c>
      <c r="B59" s="18">
        <v>0</v>
      </c>
      <c r="C59" s="18">
        <v>659</v>
      </c>
      <c r="D59" s="18">
        <v>849</v>
      </c>
      <c r="E59" s="89" t="s">
        <v>172</v>
      </c>
      <c r="F59" s="87">
        <v>2.3734294038010167E-2</v>
      </c>
      <c r="G59" s="88">
        <v>3.0134251818703255E-2</v>
      </c>
    </row>
    <row r="60" spans="1:7">
      <c r="A60" s="17" t="s">
        <v>175</v>
      </c>
      <c r="B60" s="18">
        <v>0</v>
      </c>
      <c r="C60" s="18">
        <v>0</v>
      </c>
      <c r="D60" s="18">
        <v>0</v>
      </c>
      <c r="E60" s="89" t="s">
        <v>172</v>
      </c>
      <c r="F60" s="87" t="s">
        <v>172</v>
      </c>
      <c r="G60" s="88" t="s">
        <v>172</v>
      </c>
    </row>
    <row r="61" spans="1:7">
      <c r="A61" s="17" t="s">
        <v>176</v>
      </c>
      <c r="B61" s="18">
        <v>37669</v>
      </c>
      <c r="C61" s="18">
        <v>27865</v>
      </c>
      <c r="D61" s="18">
        <v>0</v>
      </c>
      <c r="E61" s="89">
        <v>1.3795773188098477</v>
      </c>
      <c r="F61" s="87">
        <v>1.0035752706663934</v>
      </c>
      <c r="G61" s="88" t="s">
        <v>172</v>
      </c>
    </row>
    <row r="62" spans="1:7">
      <c r="A62" s="17" t="s">
        <v>177</v>
      </c>
      <c r="B62" s="18">
        <v>0</v>
      </c>
      <c r="C62" s="18">
        <v>0</v>
      </c>
      <c r="D62" s="18">
        <v>0</v>
      </c>
      <c r="E62" s="89" t="s">
        <v>172</v>
      </c>
      <c r="F62" s="87" t="s">
        <v>172</v>
      </c>
      <c r="G62" s="88" t="s">
        <v>172</v>
      </c>
    </row>
    <row r="63" spans="1:7">
      <c r="A63" s="17" t="s">
        <v>178</v>
      </c>
      <c r="B63" s="18">
        <v>75588</v>
      </c>
      <c r="C63" s="18">
        <v>84456</v>
      </c>
      <c r="D63" s="18">
        <v>89778</v>
      </c>
      <c r="E63" s="89">
        <v>2.7683105570681135</v>
      </c>
      <c r="F63" s="87">
        <v>3.0417352614175819</v>
      </c>
      <c r="G63" s="88">
        <v>3.1865640280088821</v>
      </c>
    </row>
    <row r="64" spans="1:7">
      <c r="A64" s="17" t="s">
        <v>179</v>
      </c>
      <c r="B64" s="18">
        <v>3917</v>
      </c>
      <c r="C64" s="18">
        <v>4288</v>
      </c>
      <c r="D64" s="18">
        <v>18346</v>
      </c>
      <c r="E64" s="89">
        <v>0.14345494591781499</v>
      </c>
      <c r="F64" s="87">
        <v>0.15443498154019361</v>
      </c>
      <c r="G64" s="88">
        <v>0.65116959230380433</v>
      </c>
    </row>
    <row r="65" spans="1:7">
      <c r="A65" s="17" t="s">
        <v>180</v>
      </c>
      <c r="B65" s="18">
        <v>10727</v>
      </c>
      <c r="C65" s="18">
        <v>10962</v>
      </c>
      <c r="D65" s="18">
        <v>12951</v>
      </c>
      <c r="E65" s="89">
        <v>0.39286219169272441</v>
      </c>
      <c r="F65" s="87">
        <v>0.39480323405867596</v>
      </c>
      <c r="G65" s="88">
        <v>0.45968044205421182</v>
      </c>
    </row>
    <row r="66" spans="1:7">
      <c r="A66" s="17" t="s">
        <v>181</v>
      </c>
      <c r="B66" s="18">
        <v>0</v>
      </c>
      <c r="C66" s="18">
        <v>0</v>
      </c>
      <c r="D66" s="18">
        <v>0</v>
      </c>
      <c r="E66" s="89" t="s">
        <v>172</v>
      </c>
      <c r="F66" s="87" t="s">
        <v>172</v>
      </c>
      <c r="G66" s="88" t="s">
        <v>172</v>
      </c>
    </row>
    <row r="67" spans="1:7">
      <c r="A67" s="17" t="s">
        <v>182</v>
      </c>
      <c r="B67" s="18">
        <v>0</v>
      </c>
      <c r="C67" s="18">
        <v>354</v>
      </c>
      <c r="D67" s="18">
        <v>4083</v>
      </c>
      <c r="E67" s="89" t="s">
        <v>172</v>
      </c>
      <c r="F67" s="87">
        <v>1.2749529726032775E-2</v>
      </c>
      <c r="G67" s="88">
        <v>0.14492126051326901</v>
      </c>
    </row>
    <row r="68" spans="1:7">
      <c r="A68" s="17" t="s">
        <v>183</v>
      </c>
      <c r="B68" s="18">
        <v>0</v>
      </c>
      <c r="C68" s="18">
        <v>0</v>
      </c>
      <c r="D68" s="18">
        <v>16268</v>
      </c>
      <c r="E68" s="89" t="s">
        <v>172</v>
      </c>
      <c r="F68" s="87" t="s">
        <v>172</v>
      </c>
      <c r="G68" s="88">
        <v>0.57741343767569442</v>
      </c>
    </row>
    <row r="69" spans="1:7">
      <c r="A69" s="17" t="s">
        <v>184</v>
      </c>
      <c r="B69" s="18">
        <v>0</v>
      </c>
      <c r="C69" s="18">
        <v>0</v>
      </c>
      <c r="D69" s="18">
        <v>0</v>
      </c>
      <c r="E69" s="89" t="s">
        <v>172</v>
      </c>
      <c r="F69" s="87" t="s">
        <v>172</v>
      </c>
      <c r="G69" s="88" t="s">
        <v>172</v>
      </c>
    </row>
    <row r="70" spans="1:7">
      <c r="A70" s="17" t="s">
        <v>185</v>
      </c>
      <c r="B70" s="18">
        <v>0</v>
      </c>
      <c r="C70" s="18">
        <v>2087</v>
      </c>
      <c r="D70" s="18">
        <v>225</v>
      </c>
      <c r="E70" s="89" t="s">
        <v>172</v>
      </c>
      <c r="F70" s="87">
        <v>7.5164600390481354E-2</v>
      </c>
      <c r="G70" s="88">
        <v>7.9861091392323114E-3</v>
      </c>
    </row>
    <row r="71" spans="1:7">
      <c r="A71" s="17" t="s">
        <v>186</v>
      </c>
      <c r="B71" s="18">
        <v>0</v>
      </c>
      <c r="C71" s="18">
        <v>0</v>
      </c>
      <c r="D71" s="18">
        <v>0</v>
      </c>
      <c r="E71" s="89" t="s">
        <v>172</v>
      </c>
      <c r="F71" s="87" t="s">
        <v>172</v>
      </c>
      <c r="G71" s="88" t="s">
        <v>172</v>
      </c>
    </row>
    <row r="72" spans="1:7" ht="13.5" thickBot="1">
      <c r="A72" s="20" t="s">
        <v>5</v>
      </c>
      <c r="B72" s="21">
        <v>2730474</v>
      </c>
      <c r="C72" s="21">
        <v>2776573</v>
      </c>
      <c r="D72" s="21">
        <v>2817392</v>
      </c>
      <c r="E72" s="96">
        <v>100</v>
      </c>
      <c r="F72" s="91">
        <v>100</v>
      </c>
      <c r="G72" s="92">
        <v>100</v>
      </c>
    </row>
    <row r="73" spans="1:7">
      <c r="A73" s="24"/>
      <c r="B73" s="24"/>
      <c r="C73" s="24"/>
      <c r="D73" s="24"/>
      <c r="E73" s="24"/>
      <c r="F73" s="24"/>
      <c r="G73" s="24"/>
    </row>
    <row r="74" spans="1:7">
      <c r="A74" s="139">
        <v>12</v>
      </c>
      <c r="F74" s="25"/>
      <c r="G74" s="25" t="s">
        <v>156</v>
      </c>
    </row>
    <row r="75" spans="1:7">
      <c r="A75" s="140"/>
      <c r="F75" s="25"/>
      <c r="G75" s="25" t="s">
        <v>157</v>
      </c>
    </row>
  </sheetData>
  <mergeCells count="1">
    <mergeCell ref="A74:A75"/>
  </mergeCells>
  <phoneticPr fontId="0" type="noConversion"/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23</vt:i4>
      </vt:variant>
    </vt:vector>
  </HeadingPairs>
  <TitlesOfParts>
    <vt:vector size="43" baseType="lpstr">
      <vt:lpstr>Forside 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Dato_1årsiden</vt:lpstr>
      <vt:lpstr>Dato_2årsiden</vt:lpstr>
      <vt:lpstr>Dato_nå</vt:lpstr>
      <vt:lpstr>Innhold!Print_Area</vt:lpstr>
      <vt:lpstr>'Tab1'!Print_Area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'Tab16'!Print_Area</vt:lpstr>
      <vt:lpstr>'Tab17'!Print_Area</vt:lpstr>
      <vt:lpstr>'Tab18'!Print_Area</vt:lpstr>
      <vt:lpstr>'Tab2'!Print_Area</vt:lpstr>
      <vt:lpstr>'Tab3'!Print_Area</vt:lpstr>
      <vt:lpstr>'Tab4'!Print_Area</vt:lpstr>
      <vt:lpstr>'Tab5'!Print_Area</vt:lpstr>
      <vt:lpstr>'Tab6'!Print_Area</vt:lpstr>
      <vt:lpstr>'Tab7'!Print_Area</vt:lpstr>
      <vt:lpstr>'Tab8'!Print_Area</vt:lpstr>
      <vt:lpstr>'Tab9'!Print_Area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2014-05-19T10:57:48Z</cp:lastPrinted>
  <dcterms:created xsi:type="dcterms:W3CDTF">2001-06-06T07:37:41Z</dcterms:created>
  <dcterms:modified xsi:type="dcterms:W3CDTF">2014-05-20T08:35:05Z</dcterms:modified>
</cp:coreProperties>
</file>