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tatistikk og analyse\Livstatistikk\Faste statistikker\Erstatningsdata\2023\Publisert\"/>
    </mc:Choice>
  </mc:AlternateContent>
  <xr:revisionPtr revIDLastSave="0" documentId="13_ncr:1_{EC286334-2024-4EA1-A63A-6EC5B655CFDB}" xr6:coauthVersionLast="47" xr6:coauthVersionMax="47" xr10:uidLastSave="{00000000-0000-0000-0000-000000000000}"/>
  <bookViews>
    <workbookView xWindow="-120" yWindow="-120" windowWidth="29040" windowHeight="15720" tabRatio="808" xr2:uid="{00000000-000D-0000-FFFF-FFFF00000000}"/>
  </bookViews>
  <sheets>
    <sheet name="Utbetalinger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3" i="4" l="1"/>
  <c r="O23" i="4"/>
  <c r="O19" i="4"/>
  <c r="O22" i="4"/>
  <c r="P21" i="4"/>
  <c r="P22" i="4"/>
  <c r="O20" i="4"/>
  <c r="O17" i="4"/>
  <c r="P17" i="4"/>
  <c r="P19" i="4"/>
  <c r="P20" i="4"/>
  <c r="O21" i="4"/>
  <c r="O18" i="4" l="1"/>
  <c r="P18" i="4" l="1"/>
  <c r="P16" i="4" l="1"/>
  <c r="O16" i="4"/>
  <c r="M16" i="4"/>
  <c r="L16" i="4"/>
  <c r="J16" i="4"/>
  <c r="I16" i="4"/>
  <c r="G16" i="4"/>
  <c r="F16" i="4"/>
  <c r="D16" i="4"/>
  <c r="C16" i="4"/>
  <c r="S9" i="4"/>
  <c r="R9" i="4"/>
  <c r="P9" i="4"/>
  <c r="O9" i="4"/>
  <c r="M9" i="4"/>
  <c r="L9" i="4"/>
  <c r="J9" i="4"/>
  <c r="I9" i="4"/>
  <c r="G9" i="4"/>
  <c r="F9" i="4"/>
  <c r="S11" i="4" l="1"/>
  <c r="S10" i="4"/>
  <c r="R11" i="4"/>
  <c r="R10" i="4"/>
  <c r="N22" i="4" l="1"/>
  <c r="K22" i="4"/>
  <c r="H22" i="4"/>
  <c r="E22" i="4"/>
  <c r="Q22" i="4" l="1"/>
  <c r="N23" i="4" l="1"/>
  <c r="N21" i="4"/>
  <c r="N20" i="4"/>
  <c r="N19" i="4"/>
  <c r="N18" i="4"/>
  <c r="N17" i="4"/>
  <c r="K23" i="4"/>
  <c r="K21" i="4"/>
  <c r="K19" i="4"/>
  <c r="K18" i="4"/>
  <c r="K17" i="4"/>
  <c r="H23" i="4"/>
  <c r="H21" i="4"/>
  <c r="H20" i="4"/>
  <c r="H19" i="4"/>
  <c r="H18" i="4"/>
  <c r="H17" i="4"/>
  <c r="E23" i="4"/>
  <c r="E21" i="4"/>
  <c r="E20" i="4"/>
  <c r="E19" i="4"/>
  <c r="E18" i="4"/>
  <c r="E17" i="4"/>
  <c r="Q11" i="4"/>
  <c r="Q10" i="4"/>
  <c r="N10" i="4"/>
  <c r="K10" i="4"/>
  <c r="H11" i="4"/>
  <c r="H10" i="4"/>
  <c r="E11" i="4"/>
  <c r="E10" i="4"/>
  <c r="Q19" i="4" l="1"/>
  <c r="Q21" i="4"/>
  <c r="Q17" i="4"/>
  <c r="T10" i="4"/>
  <c r="Q20" i="4"/>
  <c r="Q18" i="4"/>
  <c r="Q23" i="4"/>
  <c r="T11" i="4"/>
</calcChain>
</file>

<file path=xl/sharedStrings.xml><?xml version="1.0" encoding="utf-8"?>
<sst xmlns="http://schemas.openxmlformats.org/spreadsheetml/2006/main" count="44" uniqueCount="33">
  <si>
    <t>Engangserstatninger</t>
  </si>
  <si>
    <t>Dødsfallskapital</t>
  </si>
  <si>
    <t>Uførekapital</t>
  </si>
  <si>
    <t>Individuell kapital</t>
  </si>
  <si>
    <t>Gruppeliv</t>
  </si>
  <si>
    <t>Årlig pensjonsutbetaling</t>
  </si>
  <si>
    <t>Individuell pensjon</t>
  </si>
  <si>
    <t>Privat kollektiv pensjon</t>
  </si>
  <si>
    <t xml:space="preserve">   - herav fripoliser</t>
  </si>
  <si>
    <t>Alders-, AFP og etterlattepensjon</t>
  </si>
  <si>
    <t>Overført til 
premie-/innskuddsfond</t>
  </si>
  <si>
    <t>Kommunal kollektiv pensjon</t>
  </si>
  <si>
    <t>i 1 000 kr</t>
  </si>
  <si>
    <t>%-endring</t>
  </si>
  <si>
    <t>Totalt</t>
  </si>
  <si>
    <t>Uførepensjon inkl. 
premie-/innskuddsfritak</t>
  </si>
  <si>
    <t xml:space="preserve">   Ytelsesbasert</t>
  </si>
  <si>
    <t xml:space="preserve">   Lov om tjenestepensjon</t>
  </si>
  <si>
    <r>
      <t xml:space="preserve">Utbetalinger fra livsforsikrings- og pensjonsprodukter </t>
    </r>
    <r>
      <rPr>
        <vertAlign val="superscript"/>
        <sz val="12"/>
        <color theme="1"/>
        <rFont val="Verdana"/>
        <family val="2"/>
      </rPr>
      <t>1)</t>
    </r>
  </si>
  <si>
    <t>Noter:</t>
  </si>
  <si>
    <t>1) Gjelder kun utbetalte erstatninger i regnskapsåret, uansett skadeårgang. Tallene rapporteres med positivt fortegn.</t>
  </si>
  <si>
    <t>2) Gjenkjøp - kapitalforsikring med sparing i de tilfeller avtalen sies opp og forsikringstaker har krav på gjenkjøpsverdien.</t>
  </si>
  <si>
    <t>3) Utløpt forsikringstid - kapitalforsikring med sparing som ikke utløser utbetaling ved inntruffet død eller uførhet.</t>
  </si>
  <si>
    <t>4) Premie-/innskuddsfritak rapporteres her.</t>
  </si>
  <si>
    <t>5) Tilbakebetaling ved død, erstatning ved død, utløpt forsikringstid/avgitt langt liv gjenkjøp, gjenkjøp, kursreserver ved gjenkjøp etc.</t>
  </si>
  <si>
    <t>6) Ved utbetaling fra en innskuddsordning opprettes alltid pensjonskapitalbevis – uavhengig om utbetaling er fra aktivt medlemskap eller pensjonskapitalbevis.</t>
  </si>
  <si>
    <r>
      <t xml:space="preserve">Gjenkjøp </t>
    </r>
    <r>
      <rPr>
        <vertAlign val="superscript"/>
        <sz val="10"/>
        <color theme="1"/>
        <rFont val="Verdana"/>
        <family val="2"/>
      </rPr>
      <t>2)</t>
    </r>
  </si>
  <si>
    <r>
      <t xml:space="preserve">Utløpt forsikringstid </t>
    </r>
    <r>
      <rPr>
        <vertAlign val="superscript"/>
        <sz val="10"/>
        <color theme="1"/>
        <rFont val="Verdana"/>
        <family val="2"/>
      </rPr>
      <t>3)</t>
    </r>
  </si>
  <si>
    <r>
      <t xml:space="preserve">Annet </t>
    </r>
    <r>
      <rPr>
        <vertAlign val="superscript"/>
        <sz val="10"/>
        <color theme="1"/>
        <rFont val="Verdana"/>
        <family val="2"/>
      </rPr>
      <t>4)</t>
    </r>
  </si>
  <si>
    <r>
      <t xml:space="preserve">Annet </t>
    </r>
    <r>
      <rPr>
        <vertAlign val="superscript"/>
        <sz val="10"/>
        <color theme="1"/>
        <rFont val="Verdana"/>
        <family val="2"/>
      </rPr>
      <t>5)</t>
    </r>
  </si>
  <si>
    <t>7) Innskuddsbasert inkluderer utbetalinger knyttet til Egen pensjonskonto.</t>
  </si>
  <si>
    <r>
      <t xml:space="preserve">   Innskuddsbasert </t>
    </r>
    <r>
      <rPr>
        <vertAlign val="superscript"/>
        <sz val="10"/>
        <color theme="1"/>
        <rFont val="Verdana"/>
        <family val="2"/>
      </rPr>
      <t>6), 7)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</si>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</sst>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i/>
      <sz val="11"/>
      <color theme="1"/>
      <name val="Verdana"/>
      <family val="2"/>
    </font>
    <font>
      <sz val="10"/>
      <color theme="1"/>
      <name val="Verdana"/>
      <family val="2"/>
    </font>
    <font>
      <b/>
      <sz val="12"/>
      <color theme="1"/>
      <name val="Verdana"/>
      <family val="2"/>
    </font>
    <font>
      <i/>
      <sz val="8"/>
      <color theme="1"/>
      <name val="Verdana"/>
      <family val="2"/>
    </font>
    <font>
      <sz val="8"/>
      <color theme="1"/>
      <name val="Verdana"/>
      <family val="2"/>
    </font>
    <font>
      <b/>
      <sz val="10"/>
      <color theme="1"/>
      <name val="Verdana"/>
      <family val="2"/>
    </font>
    <font>
      <sz val="11"/>
      <color theme="1"/>
      <name val="Calibri"/>
      <family val="2"/>
      <scheme val="minor"/>
    </font>
    <font>
      <vertAlign val="superscript"/>
      <sz val="12"/>
      <color theme="1"/>
      <name val="Verdana"/>
      <family val="2"/>
    </font>
    <font>
      <vertAlign val="superscript"/>
      <sz val="10"/>
      <color theme="1"/>
      <name val="Verdana"/>
      <family val="2"/>
    </font>
    <font>
      <b/>
      <sz val="10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gray0625">
        <bgColor theme="4" tint="0.79995117038483843"/>
      </patternFill>
    </fill>
  </fills>
  <borders count="5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</borders>
  <cellStyleXfs count="2">
    <xf numFmtId="0" fontId="0" fillId="0" borderId="0"/>
    <xf numFmtId="0" fontId="8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/>
    <xf numFmtId="0" fontId="7" fillId="2" borderId="1" xfId="0" applyFont="1" applyFill="1" applyBorder="1" applyAlignment="1">
      <alignment vertical="center"/>
    </xf>
    <xf numFmtId="0" fontId="3" fillId="0" borderId="1" xfId="0" quotePrefix="1" applyFont="1" applyBorder="1"/>
    <xf numFmtId="0" fontId="1" fillId="0" borderId="0" xfId="0" applyFont="1" applyFill="1" applyBorder="1" applyAlignment="1"/>
    <xf numFmtId="3" fontId="3" fillId="0" borderId="2" xfId="0" applyNumberFormat="1" applyFont="1" applyBorder="1"/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3" fontId="3" fillId="3" borderId="1" xfId="0" applyNumberFormat="1" applyFont="1" applyFill="1" applyBorder="1"/>
    <xf numFmtId="0" fontId="3" fillId="0" borderId="0" xfId="0" applyFont="1" applyBorder="1"/>
    <xf numFmtId="3" fontId="3" fillId="0" borderId="0" xfId="0" applyNumberFormat="1" applyFont="1" applyBorder="1"/>
    <xf numFmtId="3" fontId="6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/>
    <xf numFmtId="0" fontId="6" fillId="0" borderId="0" xfId="0" applyFont="1" applyAlignment="1">
      <alignment horizontal="left"/>
    </xf>
    <xf numFmtId="3" fontId="3" fillId="0" borderId="1" xfId="0" applyNumberFormat="1" applyFont="1" applyFill="1" applyBorder="1"/>
    <xf numFmtId="3" fontId="1" fillId="0" borderId="0" xfId="0" applyNumberFormat="1" applyFont="1"/>
    <xf numFmtId="0" fontId="11" fillId="0" borderId="0" xfId="0" applyFont="1" applyFill="1"/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2 2 3" xfId="1" xr:uid="{870C487B-B7FD-4567-9715-4D7B03DD860E}"/>
  </cellStyles>
  <dxfs count="0"/>
  <tableStyles count="0" defaultTableStyle="TableStyleMedium9" defaultPivotStyle="PivotStyleLight16"/>
  <colors>
    <mruColors>
      <color rgb="FF989AA5"/>
      <color rgb="FF00B7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2</xdr:row>
      <xdr:rowOff>0</xdr:rowOff>
    </xdr:from>
    <xdr:to>
      <xdr:col>19</xdr:col>
      <xdr:colOff>631825</xdr:colOff>
      <xdr:row>3</xdr:row>
      <xdr:rowOff>189230</xdr:rowOff>
    </xdr:to>
    <xdr:pic>
      <xdr:nvPicPr>
        <xdr:cNvPr id="2" name="Bilde 1" descr="Et bilde som inneholder tegning&#10;&#10;Automatisk generert beskrivelse">
          <a:extLst>
            <a:ext uri="{FF2B5EF4-FFF2-40B4-BE49-F238E27FC236}">
              <a16:creationId xmlns:a16="http://schemas.microsoft.com/office/drawing/2014/main" id="{7E1D8F01-8249-485B-B600-98100FB2F97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35150" y="371475"/>
          <a:ext cx="2159635" cy="370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T36"/>
  <sheetViews>
    <sheetView showGridLines="0"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baseColWidth="10" defaultColWidth="11.42578125" defaultRowHeight="14.25" x14ac:dyDescent="0.2"/>
  <cols>
    <col min="1" max="1" width="11.42578125" style="1"/>
    <col min="2" max="2" width="35.140625" style="1" bestFit="1" customWidth="1"/>
    <col min="3" max="11" width="11.42578125" style="1"/>
    <col min="12" max="12" width="14.140625" style="1" bestFit="1" customWidth="1"/>
    <col min="13" max="16384" width="11.42578125" style="1"/>
  </cols>
  <sheetData>
    <row r="2" spans="1:20" x14ac:dyDescent="0.2">
      <c r="A2" s="13"/>
      <c r="B2" s="13"/>
      <c r="C2" s="13"/>
    </row>
    <row r="4" spans="1:20" ht="18" x14ac:dyDescent="0.2">
      <c r="B4" s="4" t="s">
        <v>18</v>
      </c>
    </row>
    <row r="5" spans="1:20" x14ac:dyDescent="0.2">
      <c r="B5" s="5" t="s">
        <v>12</v>
      </c>
    </row>
    <row r="6" spans="1:20" x14ac:dyDescent="0.2">
      <c r="B6" s="5"/>
    </row>
    <row r="7" spans="1:20" x14ac:dyDescent="0.2">
      <c r="B7" s="2"/>
    </row>
    <row r="8" spans="1:20" s="3" customFormat="1" ht="15" customHeight="1" x14ac:dyDescent="0.2">
      <c r="B8" s="7" t="s">
        <v>0</v>
      </c>
      <c r="C8" s="26" t="s">
        <v>1</v>
      </c>
      <c r="D8" s="27"/>
      <c r="E8" s="28"/>
      <c r="F8" s="26" t="s">
        <v>2</v>
      </c>
      <c r="G8" s="27"/>
      <c r="H8" s="28"/>
      <c r="I8" s="26" t="s">
        <v>26</v>
      </c>
      <c r="J8" s="27"/>
      <c r="K8" s="28"/>
      <c r="L8" s="26" t="s">
        <v>27</v>
      </c>
      <c r="M8" s="27"/>
      <c r="N8" s="28"/>
      <c r="O8" s="26" t="s">
        <v>28</v>
      </c>
      <c r="P8" s="27"/>
      <c r="Q8" s="28"/>
      <c r="R8" s="26" t="s">
        <v>14</v>
      </c>
      <c r="S8" s="27"/>
      <c r="T8" s="28"/>
    </row>
    <row r="9" spans="1:20" s="3" customFormat="1" ht="15" customHeight="1" x14ac:dyDescent="0.2">
      <c r="B9" s="8"/>
      <c r="C9" s="9">
        <v>2022</v>
      </c>
      <c r="D9" s="9">
        <v>2023</v>
      </c>
      <c r="E9" s="15" t="s">
        <v>13</v>
      </c>
      <c r="F9" s="9">
        <f>$C$9</f>
        <v>2022</v>
      </c>
      <c r="G9" s="9">
        <f>$D$9</f>
        <v>2023</v>
      </c>
      <c r="H9" s="15" t="s">
        <v>13</v>
      </c>
      <c r="I9" s="9">
        <f>$C$9</f>
        <v>2022</v>
      </c>
      <c r="J9" s="9">
        <f>$D$9</f>
        <v>2023</v>
      </c>
      <c r="K9" s="15" t="s">
        <v>13</v>
      </c>
      <c r="L9" s="9">
        <f>$C$9</f>
        <v>2022</v>
      </c>
      <c r="M9" s="9">
        <f>$D$9</f>
        <v>2023</v>
      </c>
      <c r="N9" s="15" t="s">
        <v>13</v>
      </c>
      <c r="O9" s="9">
        <f>$C$9</f>
        <v>2022</v>
      </c>
      <c r="P9" s="9">
        <f>$D$9</f>
        <v>2023</v>
      </c>
      <c r="Q9" s="15" t="s">
        <v>13</v>
      </c>
      <c r="R9" s="9">
        <f>$C$9</f>
        <v>2022</v>
      </c>
      <c r="S9" s="9">
        <f>$D$9</f>
        <v>2023</v>
      </c>
      <c r="T9" s="15" t="s">
        <v>13</v>
      </c>
    </row>
    <row r="10" spans="1:20" s="3" customFormat="1" ht="15" customHeight="1" x14ac:dyDescent="0.2">
      <c r="B10" s="8" t="s">
        <v>3</v>
      </c>
      <c r="C10" s="10">
        <v>1476095.8220399998</v>
      </c>
      <c r="D10" s="10">
        <v>1537596.7310118291</v>
      </c>
      <c r="E10" s="16">
        <f>100/C10*D10-100</f>
        <v>4.1664577633472106</v>
      </c>
      <c r="F10" s="10">
        <v>709440.99025000003</v>
      </c>
      <c r="G10" s="10">
        <v>697267.598873446</v>
      </c>
      <c r="H10" s="16">
        <f>100/F10*G10-100</f>
        <v>-1.7159131687984797</v>
      </c>
      <c r="I10" s="10">
        <v>9413238.8717434555</v>
      </c>
      <c r="J10" s="10">
        <v>8624752.1755189635</v>
      </c>
      <c r="K10" s="16">
        <f>100/I10*J10-100</f>
        <v>-8.3763591572222964</v>
      </c>
      <c r="L10" s="10">
        <v>1076371.2990899999</v>
      </c>
      <c r="M10" s="10">
        <v>1149593.762628</v>
      </c>
      <c r="N10" s="16">
        <f>100/L10*M10-100</f>
        <v>6.8027142306660124</v>
      </c>
      <c r="O10" s="10">
        <v>237519.43425999989</v>
      </c>
      <c r="P10" s="10">
        <v>232476.82293000002</v>
      </c>
      <c r="Q10" s="16">
        <f>100/O10*P10-100</f>
        <v>-2.1230310461585162</v>
      </c>
      <c r="R10" s="23">
        <f>SUM(C10+F10+I10+L10+O10)</f>
        <v>12912666.417383455</v>
      </c>
      <c r="S10" s="14">
        <f>SUM(D10+G10+J10+M10+P10)</f>
        <v>12241687.090962239</v>
      </c>
      <c r="T10" s="16">
        <f>100/R10*S10-100</f>
        <v>-5.1962879294854503</v>
      </c>
    </row>
    <row r="11" spans="1:20" s="3" customFormat="1" ht="15" customHeight="1" x14ac:dyDescent="0.2">
      <c r="B11" s="8" t="s">
        <v>4</v>
      </c>
      <c r="C11" s="10">
        <v>2932311.00074</v>
      </c>
      <c r="D11" s="10">
        <v>3055966.779552558</v>
      </c>
      <c r="E11" s="16">
        <f>100/C11*D11-100</f>
        <v>4.2170076360028759</v>
      </c>
      <c r="F11" s="10">
        <v>1044643.9469742</v>
      </c>
      <c r="G11" s="10">
        <v>1032217.6340141664</v>
      </c>
      <c r="H11" s="16">
        <f>100/F11*G11-100</f>
        <v>-1.189526153482845</v>
      </c>
      <c r="I11" s="17"/>
      <c r="J11" s="17"/>
      <c r="K11" s="17"/>
      <c r="L11" s="17"/>
      <c r="M11" s="17"/>
      <c r="N11" s="17"/>
      <c r="O11" s="10">
        <v>388.31220000000002</v>
      </c>
      <c r="P11" s="10">
        <v>12236.26791</v>
      </c>
      <c r="Q11" s="16">
        <f>100/O11*P11-100</f>
        <v>3051.1417642814208</v>
      </c>
      <c r="R11" s="23">
        <f>SUM(C11+F11+I11+L11+O11)</f>
        <v>3977343.2599142003</v>
      </c>
      <c r="S11" s="14">
        <f>SUM(D11+G11+J11+M11+P11)</f>
        <v>4100420.6814767243</v>
      </c>
      <c r="T11" s="16">
        <f>100/R11*S11-100</f>
        <v>3.0944631508918121</v>
      </c>
    </row>
    <row r="12" spans="1:20" s="3" customFormat="1" ht="15" customHeight="1" x14ac:dyDescent="0.2">
      <c r="B12" s="25"/>
      <c r="C12" s="19"/>
      <c r="D12" s="19"/>
      <c r="E12" s="20"/>
      <c r="F12" s="19"/>
      <c r="G12" s="19"/>
      <c r="H12" s="20"/>
      <c r="I12" s="21"/>
      <c r="J12" s="21"/>
      <c r="K12" s="21"/>
      <c r="L12" s="21"/>
      <c r="M12" s="21"/>
      <c r="N12" s="21"/>
      <c r="O12" s="19"/>
      <c r="P12" s="19"/>
      <c r="Q12" s="20"/>
      <c r="R12" s="19"/>
      <c r="S12" s="19"/>
      <c r="T12" s="20"/>
    </row>
    <row r="13" spans="1:20" s="3" customFormat="1" ht="15" customHeight="1" x14ac:dyDescent="0.2">
      <c r="B13" s="18"/>
      <c r="C13" s="19"/>
      <c r="D13" s="19"/>
      <c r="E13" s="20"/>
      <c r="F13" s="19"/>
      <c r="G13" s="19"/>
      <c r="H13" s="20"/>
      <c r="I13" s="21"/>
      <c r="J13" s="21"/>
      <c r="K13" s="21"/>
      <c r="L13" s="21"/>
      <c r="M13" s="21"/>
      <c r="N13" s="21"/>
      <c r="O13" s="19"/>
      <c r="P13" s="19"/>
      <c r="Q13" s="20"/>
      <c r="R13" s="19"/>
      <c r="S13" s="19"/>
      <c r="T13" s="20"/>
    </row>
    <row r="14" spans="1:20" s="3" customFormat="1" ht="12.75" x14ac:dyDescent="0.2"/>
    <row r="15" spans="1:20" s="3" customFormat="1" ht="30" customHeight="1" x14ac:dyDescent="0.2">
      <c r="B15" s="11" t="s">
        <v>5</v>
      </c>
      <c r="C15" s="32" t="s">
        <v>9</v>
      </c>
      <c r="D15" s="33"/>
      <c r="E15" s="34"/>
      <c r="F15" s="32" t="s">
        <v>15</v>
      </c>
      <c r="G15" s="33"/>
      <c r="H15" s="34"/>
      <c r="I15" s="32" t="s">
        <v>10</v>
      </c>
      <c r="J15" s="33"/>
      <c r="K15" s="34"/>
      <c r="L15" s="29" t="s">
        <v>29</v>
      </c>
      <c r="M15" s="30"/>
      <c r="N15" s="31"/>
      <c r="O15" s="29" t="s">
        <v>14</v>
      </c>
      <c r="P15" s="30"/>
      <c r="Q15" s="31"/>
    </row>
    <row r="16" spans="1:20" s="3" customFormat="1" ht="15" customHeight="1" x14ac:dyDescent="0.2">
      <c r="B16" s="8"/>
      <c r="C16" s="9">
        <f>$C$9</f>
        <v>2022</v>
      </c>
      <c r="D16" s="9">
        <f>$D$9</f>
        <v>2023</v>
      </c>
      <c r="E16" s="15" t="s">
        <v>13</v>
      </c>
      <c r="F16" s="9">
        <f>$C$9</f>
        <v>2022</v>
      </c>
      <c r="G16" s="9">
        <f>$D$9</f>
        <v>2023</v>
      </c>
      <c r="H16" s="15" t="s">
        <v>13</v>
      </c>
      <c r="I16" s="9">
        <f>$C$9</f>
        <v>2022</v>
      </c>
      <c r="J16" s="9">
        <f>$D$9</f>
        <v>2023</v>
      </c>
      <c r="K16" s="15" t="s">
        <v>13</v>
      </c>
      <c r="L16" s="9">
        <f>$C$9</f>
        <v>2022</v>
      </c>
      <c r="M16" s="9">
        <f>$D$9</f>
        <v>2023</v>
      </c>
      <c r="N16" s="15" t="s">
        <v>13</v>
      </c>
      <c r="O16" s="9">
        <f>$C$9</f>
        <v>2022</v>
      </c>
      <c r="P16" s="9">
        <f>$D$9</f>
        <v>2023</v>
      </c>
      <c r="Q16" s="15" t="s">
        <v>13</v>
      </c>
    </row>
    <row r="17" spans="2:17" s="3" customFormat="1" ht="15" customHeight="1" x14ac:dyDescent="0.2">
      <c r="B17" s="8" t="s">
        <v>6</v>
      </c>
      <c r="C17" s="10">
        <v>4844222.6780099999</v>
      </c>
      <c r="D17" s="10">
        <v>4620701.4702500002</v>
      </c>
      <c r="E17" s="16">
        <f t="shared" ref="E17:E23" si="0">100/C17*D17-100</f>
        <v>-4.6141811105145507</v>
      </c>
      <c r="F17" s="10">
        <v>671540.07871577819</v>
      </c>
      <c r="G17" s="10">
        <v>756331.27843954857</v>
      </c>
      <c r="H17" s="16">
        <f t="shared" ref="H17:H23" si="1">100/F17*G17-100</f>
        <v>12.626379632608248</v>
      </c>
      <c r="I17" s="10">
        <v>23535.268036544981</v>
      </c>
      <c r="J17" s="10">
        <v>11305.71994103535</v>
      </c>
      <c r="K17" s="16">
        <f t="shared" ref="K17:K23" si="2">100/I17*J17-100</f>
        <v>-51.962646342161442</v>
      </c>
      <c r="L17" s="10">
        <v>110078.31734000001</v>
      </c>
      <c r="M17" s="10">
        <v>135086.75196000002</v>
      </c>
      <c r="N17" s="16">
        <f t="shared" ref="N17:N23" si="3">100/L17*M17-100</f>
        <v>22.718765352086749</v>
      </c>
      <c r="O17" s="23">
        <f>SUM(C17+F17+I17+L17)</f>
        <v>5649376.3421023227</v>
      </c>
      <c r="P17" s="23">
        <f>SUM(D17+G17+J17+M17)</f>
        <v>5523425.220590584</v>
      </c>
      <c r="Q17" s="16">
        <f t="shared" ref="Q17:Q23" si="4">100/O17*P17-100</f>
        <v>-2.2294694827299821</v>
      </c>
    </row>
    <row r="18" spans="2:17" s="3" customFormat="1" ht="15" customHeight="1" x14ac:dyDescent="0.2">
      <c r="B18" s="8" t="s">
        <v>7</v>
      </c>
      <c r="C18" s="10">
        <v>18260550.129629999</v>
      </c>
      <c r="D18" s="10">
        <v>19458949.439649999</v>
      </c>
      <c r="E18" s="16">
        <f t="shared" si="0"/>
        <v>6.5627776902265964</v>
      </c>
      <c r="F18" s="10">
        <v>3562110.8966700002</v>
      </c>
      <c r="G18" s="10">
        <v>3713653.0148700001</v>
      </c>
      <c r="H18" s="16">
        <f t="shared" si="1"/>
        <v>4.2542785049636649</v>
      </c>
      <c r="I18" s="10">
        <v>109842.321</v>
      </c>
      <c r="J18" s="10">
        <v>92541.747999999992</v>
      </c>
      <c r="K18" s="16">
        <f t="shared" si="2"/>
        <v>-15.750370933986375</v>
      </c>
      <c r="L18" s="10">
        <v>101118.35041999999</v>
      </c>
      <c r="M18" s="10">
        <v>161215.11532000001</v>
      </c>
      <c r="N18" s="16">
        <f t="shared" si="3"/>
        <v>59.432105696330296</v>
      </c>
      <c r="O18" s="23">
        <f t="shared" ref="O18:O23" si="5">SUM(C18+F18+I18+L18)</f>
        <v>22033621.697719995</v>
      </c>
      <c r="P18" s="23">
        <f t="shared" ref="P18:P23" si="6">SUM(D18+G18+J18+M18)</f>
        <v>23426359.317839999</v>
      </c>
      <c r="Q18" s="16">
        <f t="shared" si="4"/>
        <v>6.320965473706579</v>
      </c>
    </row>
    <row r="19" spans="2:17" s="3" customFormat="1" ht="15" customHeight="1" x14ac:dyDescent="0.2">
      <c r="B19" s="12" t="s">
        <v>16</v>
      </c>
      <c r="C19" s="10">
        <v>15454692.851509999</v>
      </c>
      <c r="D19" s="10">
        <v>16156069.295409998</v>
      </c>
      <c r="E19" s="16">
        <f t="shared" si="0"/>
        <v>4.5382748828390334</v>
      </c>
      <c r="F19" s="10">
        <v>2222910.4885900002</v>
      </c>
      <c r="G19" s="10">
        <v>2121584.7117099999</v>
      </c>
      <c r="H19" s="16">
        <f t="shared" si="1"/>
        <v>-4.5582481795869114</v>
      </c>
      <c r="I19" s="10">
        <v>37082.692000000003</v>
      </c>
      <c r="J19" s="10">
        <v>1493.077</v>
      </c>
      <c r="K19" s="16">
        <f t="shared" si="2"/>
        <v>-95.973655310677017</v>
      </c>
      <c r="L19" s="10">
        <v>78313.139020000002</v>
      </c>
      <c r="M19" s="10">
        <v>140540.58762000001</v>
      </c>
      <c r="N19" s="16">
        <f t="shared" si="3"/>
        <v>79.459780796308081</v>
      </c>
      <c r="O19" s="23">
        <f t="shared" si="5"/>
        <v>17792999.171119999</v>
      </c>
      <c r="P19" s="23">
        <f t="shared" si="6"/>
        <v>18419687.671739999</v>
      </c>
      <c r="Q19" s="16">
        <f t="shared" si="4"/>
        <v>3.5221071759345932</v>
      </c>
    </row>
    <row r="20" spans="2:17" s="3" customFormat="1" ht="15" customHeight="1" x14ac:dyDescent="0.2">
      <c r="B20" s="12" t="s">
        <v>8</v>
      </c>
      <c r="C20" s="10">
        <v>13664542.058739999</v>
      </c>
      <c r="D20" s="10">
        <v>14354351.160420001</v>
      </c>
      <c r="E20" s="16">
        <f t="shared" si="0"/>
        <v>5.0481684546376044</v>
      </c>
      <c r="F20" s="10">
        <v>2057477.1361499999</v>
      </c>
      <c r="G20" s="10">
        <v>1964593.8117499999</v>
      </c>
      <c r="H20" s="16">
        <f t="shared" si="1"/>
        <v>-4.5144280229429654</v>
      </c>
      <c r="I20" s="10"/>
      <c r="J20" s="10">
        <v>137.84</v>
      </c>
      <c r="K20" s="16" t="s">
        <v>32</v>
      </c>
      <c r="L20" s="10">
        <v>77353.692989999996</v>
      </c>
      <c r="M20" s="10">
        <v>136422.31943999999</v>
      </c>
      <c r="N20" s="16">
        <f t="shared" si="3"/>
        <v>76.361740683326076</v>
      </c>
      <c r="O20" s="23">
        <f t="shared" si="5"/>
        <v>15799372.887879999</v>
      </c>
      <c r="P20" s="23">
        <f t="shared" si="6"/>
        <v>16455505.131610001</v>
      </c>
      <c r="Q20" s="16">
        <f t="shared" si="4"/>
        <v>4.1529005510929693</v>
      </c>
    </row>
    <row r="21" spans="2:17" s="3" customFormat="1" ht="15" customHeight="1" x14ac:dyDescent="0.2">
      <c r="B21" s="12" t="s">
        <v>31</v>
      </c>
      <c r="C21" s="10">
        <v>2761734.4317899998</v>
      </c>
      <c r="D21" s="10">
        <v>3268943.1172400001</v>
      </c>
      <c r="E21" s="16">
        <f t="shared" si="0"/>
        <v>18.36558503278161</v>
      </c>
      <c r="F21" s="10">
        <v>822856.56169000012</v>
      </c>
      <c r="G21" s="10">
        <v>953066.66876000003</v>
      </c>
      <c r="H21" s="16">
        <f t="shared" si="1"/>
        <v>15.824156132700892</v>
      </c>
      <c r="I21" s="10">
        <v>27037.717000000001</v>
      </c>
      <c r="J21" s="10">
        <v>33381.46</v>
      </c>
      <c r="K21" s="16">
        <f t="shared" si="2"/>
        <v>23.462568973556444</v>
      </c>
      <c r="L21" s="10">
        <v>17967.345110000002</v>
      </c>
      <c r="M21" s="10">
        <v>12750.832060000001</v>
      </c>
      <c r="N21" s="16">
        <f t="shared" si="3"/>
        <v>-29.033299121619649</v>
      </c>
      <c r="O21" s="23">
        <f t="shared" si="5"/>
        <v>3629596.05559</v>
      </c>
      <c r="P21" s="23">
        <f t="shared" si="6"/>
        <v>4268142.0780600002</v>
      </c>
      <c r="Q21" s="16">
        <f t="shared" si="4"/>
        <v>17.592757229459878</v>
      </c>
    </row>
    <row r="22" spans="2:17" s="3" customFormat="1" ht="15" customHeight="1" x14ac:dyDescent="0.2">
      <c r="B22" s="12" t="s">
        <v>17</v>
      </c>
      <c r="C22" s="10">
        <v>25040.333999999999</v>
      </c>
      <c r="D22" s="10">
        <v>33937.027000000002</v>
      </c>
      <c r="E22" s="16">
        <f t="shared" si="0"/>
        <v>35.52945020621533</v>
      </c>
      <c r="F22" s="10">
        <v>516343.84639000002</v>
      </c>
      <c r="G22" s="10">
        <v>639001.63439999998</v>
      </c>
      <c r="H22" s="16">
        <f t="shared" si="1"/>
        <v>23.75505951461561</v>
      </c>
      <c r="I22" s="10">
        <v>45721.911999999997</v>
      </c>
      <c r="J22" s="10">
        <v>57667.211000000003</v>
      </c>
      <c r="K22" s="16">
        <f t="shared" si="2"/>
        <v>26.125983095370117</v>
      </c>
      <c r="L22" s="10">
        <v>4837.8662899999999</v>
      </c>
      <c r="M22" s="10">
        <v>7923.6956399999999</v>
      </c>
      <c r="N22" s="16">
        <f t="shared" si="3"/>
        <v>63.784924283221557</v>
      </c>
      <c r="O22" s="23">
        <f t="shared" si="5"/>
        <v>591943.95868000004</v>
      </c>
      <c r="P22" s="23">
        <f t="shared" si="6"/>
        <v>738529.56804000004</v>
      </c>
      <c r="Q22" s="16">
        <f t="shared" si="4"/>
        <v>24.763426876908625</v>
      </c>
    </row>
    <row r="23" spans="2:17" s="3" customFormat="1" ht="15" customHeight="1" x14ac:dyDescent="0.2">
      <c r="B23" s="8" t="s">
        <v>11</v>
      </c>
      <c r="C23" s="10">
        <v>22307875.292950001</v>
      </c>
      <c r="D23" s="10">
        <v>24517144.026530001</v>
      </c>
      <c r="E23" s="16">
        <f t="shared" si="0"/>
        <v>9.9035372242653636</v>
      </c>
      <c r="F23" s="10">
        <v>4987631.37237</v>
      </c>
      <c r="G23" s="10">
        <v>5014325.6528900005</v>
      </c>
      <c r="H23" s="16">
        <f t="shared" si="1"/>
        <v>0.53520957197997632</v>
      </c>
      <c r="I23" s="10">
        <v>207760.36499999999</v>
      </c>
      <c r="J23" s="10">
        <v>227315.758</v>
      </c>
      <c r="K23" s="16">
        <f t="shared" si="2"/>
        <v>9.4124752813174979</v>
      </c>
      <c r="L23" s="10">
        <v>1652101.9894100002</v>
      </c>
      <c r="M23" s="10">
        <v>1802787.8439800001</v>
      </c>
      <c r="N23" s="16">
        <f t="shared" si="3"/>
        <v>9.1208566744606969</v>
      </c>
      <c r="O23" s="23">
        <f t="shared" si="5"/>
        <v>29155369.019730002</v>
      </c>
      <c r="P23" s="23">
        <f t="shared" si="6"/>
        <v>31561573.281400003</v>
      </c>
      <c r="Q23" s="16">
        <f t="shared" si="4"/>
        <v>8.2530399805321366</v>
      </c>
    </row>
    <row r="25" spans="2:17" x14ac:dyDescent="0.2">
      <c r="B25" s="6" t="s">
        <v>19</v>
      </c>
    </row>
    <row r="26" spans="2:17" x14ac:dyDescent="0.2">
      <c r="B26" s="22" t="s">
        <v>20</v>
      </c>
    </row>
    <row r="27" spans="2:17" x14ac:dyDescent="0.2">
      <c r="B27" s="6" t="s">
        <v>21</v>
      </c>
    </row>
    <row r="28" spans="2:17" x14ac:dyDescent="0.2">
      <c r="B28" s="6" t="s">
        <v>22</v>
      </c>
      <c r="L28" s="24"/>
      <c r="M28" s="24"/>
    </row>
    <row r="29" spans="2:17" x14ac:dyDescent="0.2">
      <c r="B29" s="6" t="s">
        <v>23</v>
      </c>
    </row>
    <row r="30" spans="2:17" x14ac:dyDescent="0.2">
      <c r="B30" s="6" t="s">
        <v>24</v>
      </c>
    </row>
    <row r="31" spans="2:17" x14ac:dyDescent="0.2">
      <c r="B31" s="6" t="s">
        <v>25</v>
      </c>
    </row>
    <row r="32" spans="2:17" x14ac:dyDescent="0.2">
      <c r="B32" s="6" t="s">
        <v>30</v>
      </c>
    </row>
    <row r="33" spans="2:2" x14ac:dyDescent="0.2">
      <c r="B33" s="3"/>
    </row>
    <row r="34" spans="2:2" x14ac:dyDescent="0.2">
      <c r="B34" s="3"/>
    </row>
    <row r="35" spans="2:2" x14ac:dyDescent="0.2">
      <c r="B35" s="3"/>
    </row>
    <row r="36" spans="2:2" x14ac:dyDescent="0.2">
      <c r="B36" s="3"/>
    </row>
  </sheetData>
  <mergeCells count="11">
    <mergeCell ref="R8:T8"/>
    <mergeCell ref="O15:Q15"/>
    <mergeCell ref="O8:Q8"/>
    <mergeCell ref="C15:E15"/>
    <mergeCell ref="F15:H15"/>
    <mergeCell ref="I15:K15"/>
    <mergeCell ref="L15:N15"/>
    <mergeCell ref="C8:E8"/>
    <mergeCell ref="F8:H8"/>
    <mergeCell ref="I8:K8"/>
    <mergeCell ref="L8:N8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Utbetalinger</vt:lpstr>
    </vt:vector>
  </TitlesOfParts>
  <Company>FNO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Anne-Kathrine Johansen</dc:creator>
  <cp:lastModifiedBy>Randi Mørk</cp:lastModifiedBy>
  <cp:lastPrinted>2016-01-27T07:14:40Z</cp:lastPrinted>
  <dcterms:created xsi:type="dcterms:W3CDTF">2012-09-03T08:10:10Z</dcterms:created>
  <dcterms:modified xsi:type="dcterms:W3CDTF">2024-02-02T12:13:04Z</dcterms:modified>
</cp:coreProperties>
</file>