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orsikringsdrift.sharepoint.com/sites/FNF/Delte dokumenter/Statistikk og analyse/Liv-pensjon/Faste statistikker/Erstatningsdata/2025/Publisert/"/>
    </mc:Choice>
  </mc:AlternateContent>
  <xr:revisionPtr revIDLastSave="16" documentId="8_{DED49EAC-1DE8-47A7-9DDA-44F47A44C056}" xr6:coauthVersionLast="47" xr6:coauthVersionMax="47" xr10:uidLastSave="{5B82DF97-3A91-4BD4-AF67-B931F02EA60E}"/>
  <bookViews>
    <workbookView xWindow="28680" yWindow="-120" windowWidth="29040" windowHeight="17520" tabRatio="808" xr2:uid="{00000000-000D-0000-FFFF-FFFF00000000}"/>
  </bookViews>
  <sheets>
    <sheet name="Utbetalinger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4" l="1"/>
  <c r="E11" i="4"/>
  <c r="P23" i="4" l="1"/>
  <c r="O23" i="4"/>
  <c r="O19" i="4"/>
  <c r="O22" i="4"/>
  <c r="P21" i="4"/>
  <c r="P22" i="4"/>
  <c r="O20" i="4"/>
  <c r="O17" i="4"/>
  <c r="P17" i="4"/>
  <c r="P19" i="4"/>
  <c r="P20" i="4"/>
  <c r="O21" i="4"/>
  <c r="P18" i="4" l="1"/>
  <c r="O18" i="4" l="1"/>
  <c r="P16" i="4" l="1"/>
  <c r="O16" i="4"/>
  <c r="M16" i="4"/>
  <c r="L16" i="4"/>
  <c r="J16" i="4"/>
  <c r="I16" i="4"/>
  <c r="G16" i="4"/>
  <c r="F16" i="4"/>
  <c r="D16" i="4"/>
  <c r="C16" i="4"/>
  <c r="S9" i="4"/>
  <c r="R9" i="4"/>
  <c r="P9" i="4"/>
  <c r="O9" i="4"/>
  <c r="M9" i="4"/>
  <c r="L9" i="4"/>
  <c r="J9" i="4"/>
  <c r="I9" i="4"/>
  <c r="G9" i="4"/>
  <c r="F9" i="4"/>
  <c r="S11" i="4" l="1"/>
  <c r="S10" i="4"/>
  <c r="R11" i="4"/>
  <c r="R10" i="4"/>
  <c r="N22" i="4" l="1"/>
  <c r="K22" i="4"/>
  <c r="H22" i="4"/>
  <c r="E22" i="4"/>
  <c r="Q22" i="4" l="1"/>
  <c r="N23" i="4" l="1"/>
  <c r="N21" i="4"/>
  <c r="N20" i="4"/>
  <c r="N19" i="4"/>
  <c r="N18" i="4"/>
  <c r="N17" i="4"/>
  <c r="K23" i="4"/>
  <c r="K21" i="4"/>
  <c r="K20" i="4"/>
  <c r="K19" i="4"/>
  <c r="K18" i="4"/>
  <c r="K17" i="4"/>
  <c r="H23" i="4"/>
  <c r="H21" i="4"/>
  <c r="H20" i="4"/>
  <c r="H19" i="4"/>
  <c r="H18" i="4"/>
  <c r="H17" i="4"/>
  <c r="E23" i="4"/>
  <c r="E21" i="4"/>
  <c r="E20" i="4"/>
  <c r="E19" i="4"/>
  <c r="E18" i="4"/>
  <c r="E17" i="4"/>
  <c r="Q11" i="4"/>
  <c r="Q10" i="4"/>
  <c r="N10" i="4"/>
  <c r="K10" i="4"/>
  <c r="H11" i="4"/>
  <c r="H10" i="4"/>
  <c r="Q19" i="4" l="1"/>
  <c r="Q21" i="4"/>
  <c r="Q17" i="4"/>
  <c r="T10" i="4"/>
  <c r="Q20" i="4"/>
  <c r="Q18" i="4"/>
  <c r="Q23" i="4"/>
  <c r="T11" i="4"/>
</calcChain>
</file>

<file path=xl/sharedStrings.xml><?xml version="1.0" encoding="utf-8"?>
<sst xmlns="http://schemas.openxmlformats.org/spreadsheetml/2006/main" count="44" uniqueCount="33">
  <si>
    <t>Engangserstatninger</t>
  </si>
  <si>
    <t>Dødsfallskapital</t>
  </si>
  <si>
    <t>Uførekapital</t>
  </si>
  <si>
    <t>Individuell kapital</t>
  </si>
  <si>
    <t>Gruppeliv</t>
  </si>
  <si>
    <t>Årlig pensjonsutbetaling</t>
  </si>
  <si>
    <t>Individuell pensjon</t>
  </si>
  <si>
    <t>Privat kollektiv pensjon</t>
  </si>
  <si>
    <t xml:space="preserve">   - herav fripoliser</t>
  </si>
  <si>
    <t>Alders-, AFP og etterlattepensjon</t>
  </si>
  <si>
    <t>Overført til 
premie-/innskuddsfond</t>
  </si>
  <si>
    <t>Kommunal kollektiv pensjon</t>
  </si>
  <si>
    <t>i 1 000 kr</t>
  </si>
  <si>
    <t>Selskap:</t>
  </si>
  <si>
    <t>%-endring</t>
  </si>
  <si>
    <t>Totalt</t>
  </si>
  <si>
    <t>Uførepensjon inkl. 
premie-/innskuddsfritak</t>
  </si>
  <si>
    <t xml:space="preserve">   Ytelsesbasert</t>
  </si>
  <si>
    <t xml:space="preserve">   Lov om tjenestepensjon</t>
  </si>
  <si>
    <r>
      <t xml:space="preserve">Utbetalinger fra livsforsikrings- og pensjonsprodukter </t>
    </r>
    <r>
      <rPr>
        <vertAlign val="superscript"/>
        <sz val="12"/>
        <color theme="1"/>
        <rFont val="Verdana"/>
        <family val="2"/>
      </rPr>
      <t>1)</t>
    </r>
  </si>
  <si>
    <t>Noter:</t>
  </si>
  <si>
    <t>1) Gjelder kun utbetalte erstatninger i regnskapsåret, uansett skadeårgang. Tallene rapporteres med positivt fortegn.</t>
  </si>
  <si>
    <t>2) Gjenkjøp - kapitalforsikring med sparing i de tilfeller avtalen sies opp og forsikringstaker har krav på gjenkjøpsverdien.</t>
  </si>
  <si>
    <t>3) Utløpt forsikringstid - kapitalforsikring med sparing som ikke utløser utbetaling ved inntruffet død eller uførhet.</t>
  </si>
  <si>
    <t>4) Premie-/innskuddsfritak rapporteres her.</t>
  </si>
  <si>
    <t>6) Ved utbetaling fra en innskuddsordning opprettes alltid pensjonskapitalbevis – uavhengig om utbetaling er fra aktivt medlemskap eller pensjonskapitalbevis.</t>
  </si>
  <si>
    <r>
      <t xml:space="preserve">Gjenkjøp </t>
    </r>
    <r>
      <rPr>
        <vertAlign val="superscript"/>
        <sz val="10"/>
        <color theme="1"/>
        <rFont val="Verdana"/>
        <family val="2"/>
      </rPr>
      <t>2)</t>
    </r>
  </si>
  <si>
    <r>
      <t xml:space="preserve">Utløpt forsikringstid </t>
    </r>
    <r>
      <rPr>
        <vertAlign val="superscript"/>
        <sz val="10"/>
        <color theme="1"/>
        <rFont val="Verdana"/>
        <family val="2"/>
      </rPr>
      <t>3)</t>
    </r>
  </si>
  <si>
    <r>
      <t xml:space="preserve">Annet </t>
    </r>
    <r>
      <rPr>
        <vertAlign val="superscript"/>
        <sz val="10"/>
        <color theme="1"/>
        <rFont val="Verdana"/>
        <family val="2"/>
      </rPr>
      <t>4)</t>
    </r>
  </si>
  <si>
    <r>
      <t xml:space="preserve">Annet </t>
    </r>
    <r>
      <rPr>
        <vertAlign val="superscript"/>
        <sz val="10"/>
        <color theme="1"/>
        <rFont val="Verdana"/>
        <family val="2"/>
      </rPr>
      <t>5)</t>
    </r>
  </si>
  <si>
    <t>7) Innskuddsbasert inkluderer utbetalinger knyttet til Egen pensjonskonto.</t>
  </si>
  <si>
    <r>
      <t xml:space="preserve">   Innskuddsbasert </t>
    </r>
    <r>
      <rPr>
        <vertAlign val="superscript"/>
        <sz val="10"/>
        <color theme="1"/>
        <rFont val="Verdana"/>
        <family val="2"/>
      </rPr>
      <t>6), 7)</t>
    </r>
  </si>
  <si>
    <t>5) Tilbakebetaling ved død, erstatning ved død, utløpt forsikringstid/avgitt langt liv gjenkjøp, gjenkjøp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</si>
</sst>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i/>
      <sz val="11"/>
      <color theme="1"/>
      <name val="Verdana"/>
      <family val="2"/>
    </font>
    <font>
      <sz val="10"/>
      <color theme="1"/>
      <name val="Verdana"/>
      <family val="2"/>
    </font>
    <font>
      <b/>
      <sz val="12"/>
      <color theme="1"/>
      <name val="Verdana"/>
      <family val="2"/>
    </font>
    <font>
      <i/>
      <sz val="8"/>
      <color theme="1"/>
      <name val="Verdana"/>
      <family val="2"/>
    </font>
    <font>
      <sz val="8"/>
      <color theme="1"/>
      <name val="Verdana"/>
      <family val="2"/>
    </font>
    <font>
      <b/>
      <sz val="10"/>
      <color theme="1"/>
      <name val="Verdana"/>
      <family val="2"/>
    </font>
    <font>
      <sz val="12"/>
      <color theme="1"/>
      <name val="Verdana"/>
      <family val="2"/>
    </font>
    <font>
      <sz val="11"/>
      <color theme="1"/>
      <name val="Calibri"/>
      <family val="2"/>
      <scheme val="minor"/>
    </font>
    <font>
      <vertAlign val="superscript"/>
      <sz val="12"/>
      <color theme="1"/>
      <name val="Verdana"/>
      <family val="2"/>
    </font>
    <font>
      <vertAlign val="superscript"/>
      <sz val="10"/>
      <color theme="1"/>
      <name val="Verdana"/>
      <family val="2"/>
    </font>
    <font>
      <b/>
      <sz val="10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gray0625">
        <bgColor theme="4" tint="0.79995117038483843"/>
      </patternFill>
    </fill>
  </fills>
  <borders count="5">
    <border>
      <left/>
      <right/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</borders>
  <cellStyleXfs count="2">
    <xf numFmtId="0" fontId="0" fillId="0" borderId="0"/>
    <xf numFmtId="0" fontId="9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1" xfId="0" applyFont="1" applyFill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/>
    <xf numFmtId="0" fontId="7" fillId="2" borderId="1" xfId="0" applyFont="1" applyFill="1" applyBorder="1" applyAlignment="1">
      <alignment vertical="center"/>
    </xf>
    <xf numFmtId="0" fontId="3" fillId="0" borderId="1" xfId="0" quotePrefix="1" applyFont="1" applyBorder="1"/>
    <xf numFmtId="0" fontId="1" fillId="2" borderId="1" xfId="0" applyFont="1" applyFill="1" applyBorder="1"/>
    <xf numFmtId="0" fontId="8" fillId="0" borderId="0" xfId="0" applyFont="1"/>
    <xf numFmtId="3" fontId="3" fillId="0" borderId="2" xfId="0" applyNumberFormat="1" applyFont="1" applyBorder="1"/>
    <xf numFmtId="0" fontId="6" fillId="0" borderId="1" xfId="0" applyFont="1" applyBorder="1" applyAlignment="1">
      <alignment horizontal="center"/>
    </xf>
    <xf numFmtId="3" fontId="6" fillId="0" borderId="1" xfId="0" applyNumberFormat="1" applyFont="1" applyBorder="1" applyAlignment="1">
      <alignment horizontal="right"/>
    </xf>
    <xf numFmtId="3" fontId="3" fillId="3" borderId="1" xfId="0" applyNumberFormat="1" applyFont="1" applyFill="1" applyBorder="1"/>
    <xf numFmtId="3" fontId="3" fillId="0" borderId="0" xfId="0" applyNumberFormat="1" applyFont="1"/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3" fontId="1" fillId="0" borderId="0" xfId="0" applyNumberFormat="1" applyFont="1"/>
    <xf numFmtId="0" fontId="12" fillId="0" borderId="0" xfId="0" applyFont="1"/>
    <xf numFmtId="1" fontId="1" fillId="0" borderId="0" xfId="0" applyNumberFormat="1" applyFont="1"/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Normal 2 2 3" xfId="1" xr:uid="{870C487B-B7FD-4567-9715-4D7B03DD860E}"/>
  </cellStyles>
  <dxfs count="0"/>
  <tableStyles count="0" defaultTableStyle="TableStyleMedium9" defaultPivotStyle="PivotStyleLight16"/>
  <colors>
    <mruColors>
      <color rgb="FF989AA5"/>
      <color rgb="FF00B7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2</xdr:row>
      <xdr:rowOff>0</xdr:rowOff>
    </xdr:from>
    <xdr:to>
      <xdr:col>19</xdr:col>
      <xdr:colOff>631825</xdr:colOff>
      <xdr:row>3</xdr:row>
      <xdr:rowOff>189230</xdr:rowOff>
    </xdr:to>
    <xdr:pic>
      <xdr:nvPicPr>
        <xdr:cNvPr id="2" name="Bilde 1" descr="Et bilde som inneholder tegning&#10;&#10;Automatisk generert beskrivelse">
          <a:extLst>
            <a:ext uri="{FF2B5EF4-FFF2-40B4-BE49-F238E27FC236}">
              <a16:creationId xmlns:a16="http://schemas.microsoft.com/office/drawing/2014/main" id="{7E1D8F01-8249-485B-B600-98100FB2F9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5150" y="371475"/>
          <a:ext cx="2159635" cy="370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T36"/>
  <sheetViews>
    <sheetView showGridLines="0" tabSelected="1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F13" sqref="F13"/>
    </sheetView>
  </sheetViews>
  <sheetFormatPr baseColWidth="10" defaultColWidth="11.42578125" defaultRowHeight="14.25" x14ac:dyDescent="0.2"/>
  <cols>
    <col min="1" max="1" width="11.42578125" style="1"/>
    <col min="2" max="2" width="35.140625" style="1" bestFit="1" customWidth="1"/>
    <col min="3" max="4" width="12.140625" style="1" bestFit="1" customWidth="1"/>
    <col min="5" max="6" width="11.42578125" style="1"/>
    <col min="7" max="8" width="14.140625" style="1" bestFit="1" customWidth="1"/>
    <col min="9" max="11" width="11.42578125" style="1"/>
    <col min="12" max="12" width="14.140625" style="1" bestFit="1" customWidth="1"/>
    <col min="13" max="16384" width="11.42578125" style="1"/>
  </cols>
  <sheetData>
    <row r="2" spans="1:20" ht="15" x14ac:dyDescent="0.2">
      <c r="A2" s="14" t="s">
        <v>13</v>
      </c>
      <c r="B2" s="13"/>
    </row>
    <row r="4" spans="1:20" ht="18" x14ac:dyDescent="0.2">
      <c r="B4" s="4" t="s">
        <v>19</v>
      </c>
      <c r="G4" s="22"/>
      <c r="H4" s="22"/>
      <c r="I4" s="24"/>
    </row>
    <row r="5" spans="1:20" x14ac:dyDescent="0.2">
      <c r="B5" s="5" t="s">
        <v>12</v>
      </c>
    </row>
    <row r="6" spans="1:20" x14ac:dyDescent="0.2">
      <c r="B6" s="5"/>
    </row>
    <row r="7" spans="1:20" x14ac:dyDescent="0.2">
      <c r="B7" s="2"/>
    </row>
    <row r="8" spans="1:20" s="3" customFormat="1" ht="15" customHeight="1" x14ac:dyDescent="0.2">
      <c r="B8" s="7" t="s">
        <v>0</v>
      </c>
      <c r="C8" s="25" t="s">
        <v>1</v>
      </c>
      <c r="D8" s="26"/>
      <c r="E8" s="27"/>
      <c r="F8" s="25" t="s">
        <v>2</v>
      </c>
      <c r="G8" s="26"/>
      <c r="H8" s="27"/>
      <c r="I8" s="25" t="s">
        <v>26</v>
      </c>
      <c r="J8" s="26"/>
      <c r="K8" s="27"/>
      <c r="L8" s="25" t="s">
        <v>27</v>
      </c>
      <c r="M8" s="26"/>
      <c r="N8" s="27"/>
      <c r="O8" s="25" t="s">
        <v>28</v>
      </c>
      <c r="P8" s="26"/>
      <c r="Q8" s="27"/>
      <c r="R8" s="25" t="s">
        <v>15</v>
      </c>
      <c r="S8" s="26"/>
      <c r="T8" s="27"/>
    </row>
    <row r="9" spans="1:20" s="3" customFormat="1" ht="15" customHeight="1" x14ac:dyDescent="0.2">
      <c r="B9" s="8"/>
      <c r="C9" s="9">
        <v>2024</v>
      </c>
      <c r="D9" s="9">
        <v>2025</v>
      </c>
      <c r="E9" s="16" t="s">
        <v>14</v>
      </c>
      <c r="F9" s="9">
        <f>$C$9</f>
        <v>2024</v>
      </c>
      <c r="G9" s="9">
        <f>$D$9</f>
        <v>2025</v>
      </c>
      <c r="H9" s="16" t="s">
        <v>14</v>
      </c>
      <c r="I9" s="9">
        <f>$C$9</f>
        <v>2024</v>
      </c>
      <c r="J9" s="9">
        <f>$D$9</f>
        <v>2025</v>
      </c>
      <c r="K9" s="16" t="s">
        <v>14</v>
      </c>
      <c r="L9" s="9">
        <f>$C$9</f>
        <v>2024</v>
      </c>
      <c r="M9" s="9">
        <f>$D$9</f>
        <v>2025</v>
      </c>
      <c r="N9" s="16" t="s">
        <v>14</v>
      </c>
      <c r="O9" s="9">
        <f>$C$9</f>
        <v>2024</v>
      </c>
      <c r="P9" s="9">
        <f>$D$9</f>
        <v>2025</v>
      </c>
      <c r="Q9" s="16" t="s">
        <v>14</v>
      </c>
      <c r="R9" s="9">
        <f>$C$9</f>
        <v>2024</v>
      </c>
      <c r="S9" s="9">
        <f>$D$9</f>
        <v>2025</v>
      </c>
      <c r="T9" s="16" t="s">
        <v>14</v>
      </c>
    </row>
    <row r="10" spans="1:20" s="3" customFormat="1" ht="15" customHeight="1" x14ac:dyDescent="0.2">
      <c r="B10" s="8" t="s">
        <v>3</v>
      </c>
      <c r="C10" s="10">
        <v>1457043.3484800002</v>
      </c>
      <c r="D10" s="10">
        <v>1626134.9164100001</v>
      </c>
      <c r="E10" s="17">
        <f>100/C10*D10-100</f>
        <v>11.605115805675766</v>
      </c>
      <c r="F10" s="10">
        <v>759750.67396000004</v>
      </c>
      <c r="G10" s="10">
        <v>713435.04917300004</v>
      </c>
      <c r="H10" s="17">
        <f>100/F10*G10-100</f>
        <v>-6.0961610663129875</v>
      </c>
      <c r="I10" s="10">
        <v>7669610.6628772002</v>
      </c>
      <c r="J10" s="10">
        <v>13129587.929954616</v>
      </c>
      <c r="K10" s="17">
        <f>100/I10*J10-100</f>
        <v>71.189757956098703</v>
      </c>
      <c r="L10" s="10">
        <v>968260.89973000006</v>
      </c>
      <c r="M10" s="10">
        <v>1055480.5637469999</v>
      </c>
      <c r="N10" s="17">
        <f>100/L10*M10-100</f>
        <v>9.0078680282681205</v>
      </c>
      <c r="O10" s="10">
        <v>237087.28246000002</v>
      </c>
      <c r="P10" s="10">
        <v>249277.70911000003</v>
      </c>
      <c r="Q10" s="17">
        <f>100/O10*P10-100</f>
        <v>5.1417463322001282</v>
      </c>
      <c r="R10" s="10">
        <f>SUM(C10+F10+I10+L10+O10)</f>
        <v>11091752.867507201</v>
      </c>
      <c r="S10" s="15">
        <f>SUM(D10+G10+J10+M10+P10)</f>
        <v>16773916.168394616</v>
      </c>
      <c r="T10" s="17">
        <f>100/R10*S10-100</f>
        <v>51.228722536120159</v>
      </c>
    </row>
    <row r="11" spans="1:20" s="3" customFormat="1" ht="15" customHeight="1" x14ac:dyDescent="0.2">
      <c r="B11" s="8" t="s">
        <v>4</v>
      </c>
      <c r="C11" s="10">
        <v>3417213.8542599999</v>
      </c>
      <c r="D11" s="10">
        <v>3306933.3476699996</v>
      </c>
      <c r="E11" s="17">
        <f>100/C11*D11-100</f>
        <v>-3.2272052992095155</v>
      </c>
      <c r="F11" s="10">
        <v>1459298.1484699999</v>
      </c>
      <c r="G11" s="10">
        <v>1341343.9503300001</v>
      </c>
      <c r="H11" s="17">
        <f>100/F11*G11-100</f>
        <v>-8.0829403000112592</v>
      </c>
      <c r="I11" s="18"/>
      <c r="J11" s="18"/>
      <c r="K11" s="18"/>
      <c r="L11" s="18"/>
      <c r="M11" s="18"/>
      <c r="N11" s="18"/>
      <c r="O11" s="10">
        <v>31458.442459999998</v>
      </c>
      <c r="P11" s="10">
        <v>25514.94731</v>
      </c>
      <c r="Q11" s="17">
        <f>100/O11*P11-100</f>
        <v>-18.893164076884176</v>
      </c>
      <c r="R11" s="10">
        <f>SUM(C11+F11+I11+L11+O11)</f>
        <v>4907970.4451899994</v>
      </c>
      <c r="S11" s="15">
        <f>SUM(D11+G11+J11+M11+P11)</f>
        <v>4673792.2453099992</v>
      </c>
      <c r="T11" s="17">
        <f>100/R11*S11-100</f>
        <v>-4.7713856979213034</v>
      </c>
    </row>
    <row r="12" spans="1:20" s="3" customFormat="1" ht="15" customHeight="1" x14ac:dyDescent="0.2">
      <c r="B12" s="23"/>
      <c r="C12" s="19"/>
      <c r="D12" s="19"/>
      <c r="E12" s="20"/>
      <c r="F12" s="19"/>
      <c r="G12" s="19"/>
      <c r="H12" s="20"/>
      <c r="I12" s="19"/>
      <c r="J12" s="19"/>
      <c r="K12" s="19"/>
      <c r="L12" s="19"/>
      <c r="M12" s="19"/>
      <c r="N12" s="19"/>
      <c r="O12" s="19"/>
      <c r="P12" s="19"/>
      <c r="Q12" s="20"/>
      <c r="R12" s="19"/>
      <c r="S12" s="19"/>
      <c r="T12" s="20"/>
    </row>
    <row r="13" spans="1:20" s="3" customFormat="1" ht="15" customHeight="1" x14ac:dyDescent="0.2">
      <c r="C13" s="19"/>
      <c r="D13" s="19"/>
      <c r="E13" s="20"/>
      <c r="F13" s="19"/>
      <c r="G13" s="19"/>
      <c r="H13" s="20"/>
      <c r="I13" s="19"/>
      <c r="J13" s="19"/>
      <c r="K13" s="19"/>
      <c r="L13" s="19"/>
      <c r="M13" s="19"/>
      <c r="N13" s="19"/>
      <c r="O13" s="19"/>
      <c r="P13" s="19"/>
      <c r="Q13" s="20"/>
      <c r="R13" s="19"/>
      <c r="S13" s="19"/>
      <c r="T13" s="20"/>
    </row>
    <row r="14" spans="1:20" s="3" customFormat="1" ht="12.75" x14ac:dyDescent="0.2"/>
    <row r="15" spans="1:20" s="3" customFormat="1" ht="30" customHeight="1" x14ac:dyDescent="0.2">
      <c r="B15" s="11" t="s">
        <v>5</v>
      </c>
      <c r="C15" s="31" t="s">
        <v>9</v>
      </c>
      <c r="D15" s="32"/>
      <c r="E15" s="33"/>
      <c r="F15" s="31" t="s">
        <v>16</v>
      </c>
      <c r="G15" s="32"/>
      <c r="H15" s="33"/>
      <c r="I15" s="31" t="s">
        <v>10</v>
      </c>
      <c r="J15" s="32"/>
      <c r="K15" s="33"/>
      <c r="L15" s="28" t="s">
        <v>29</v>
      </c>
      <c r="M15" s="29"/>
      <c r="N15" s="30"/>
      <c r="O15" s="28" t="s">
        <v>15</v>
      </c>
      <c r="P15" s="29"/>
      <c r="Q15" s="30"/>
    </row>
    <row r="16" spans="1:20" s="3" customFormat="1" ht="15" customHeight="1" x14ac:dyDescent="0.2">
      <c r="B16" s="8"/>
      <c r="C16" s="9">
        <f>$C$9</f>
        <v>2024</v>
      </c>
      <c r="D16" s="9">
        <f>$D$9</f>
        <v>2025</v>
      </c>
      <c r="E16" s="16" t="s">
        <v>14</v>
      </c>
      <c r="F16" s="9">
        <f>$C$9</f>
        <v>2024</v>
      </c>
      <c r="G16" s="9">
        <f>$D$9</f>
        <v>2025</v>
      </c>
      <c r="H16" s="16" t="s">
        <v>14</v>
      </c>
      <c r="I16" s="9">
        <f>$C$9</f>
        <v>2024</v>
      </c>
      <c r="J16" s="9">
        <f>$D$9</f>
        <v>2025</v>
      </c>
      <c r="K16" s="16" t="s">
        <v>14</v>
      </c>
      <c r="L16" s="9">
        <f>$C$9</f>
        <v>2024</v>
      </c>
      <c r="M16" s="9">
        <f>$D$9</f>
        <v>2025</v>
      </c>
      <c r="N16" s="16" t="s">
        <v>14</v>
      </c>
      <c r="O16" s="9">
        <f>$C$9</f>
        <v>2024</v>
      </c>
      <c r="P16" s="9">
        <f>$D$9</f>
        <v>2025</v>
      </c>
      <c r="Q16" s="16" t="s">
        <v>14</v>
      </c>
    </row>
    <row r="17" spans="2:17" s="3" customFormat="1" ht="15" customHeight="1" x14ac:dyDescent="0.2">
      <c r="B17" s="8" t="s">
        <v>6</v>
      </c>
      <c r="C17" s="10">
        <v>4551378.6022399999</v>
      </c>
      <c r="D17" s="10">
        <v>4482172.4678500015</v>
      </c>
      <c r="E17" s="17">
        <f t="shared" ref="E17:E23" si="0">100/C17*D17-100</f>
        <v>-1.5205532309691421</v>
      </c>
      <c r="F17" s="10">
        <v>852750.79733729747</v>
      </c>
      <c r="G17" s="10">
        <v>970433.07748082746</v>
      </c>
      <c r="H17" s="17">
        <f t="shared" ref="H17:H23" si="1">100/F17*G17-100</f>
        <v>13.800313117383325</v>
      </c>
      <c r="I17" s="10">
        <v>8743.6151027994492</v>
      </c>
      <c r="J17" s="10">
        <v>9749.2828853844112</v>
      </c>
      <c r="K17" s="17">
        <f t="shared" ref="K17:K23" si="2">100/I17*J17-100</f>
        <v>11.501738934768269</v>
      </c>
      <c r="L17" s="10">
        <v>126274.37933999998</v>
      </c>
      <c r="M17" s="10">
        <v>102082.80930999998</v>
      </c>
      <c r="N17" s="17">
        <f t="shared" ref="N17:N23" si="3">100/L17*M17-100</f>
        <v>-19.157940158916162</v>
      </c>
      <c r="O17" s="10">
        <f>SUM(C17+F17+I17+L17)</f>
        <v>5539147.3940200973</v>
      </c>
      <c r="P17" s="10">
        <f>SUM(D17+G17+J17+M17)</f>
        <v>5564437.6375262141</v>
      </c>
      <c r="Q17" s="17">
        <f t="shared" ref="Q17:Q23" si="4">100/O17*P17-100</f>
        <v>0.45657285692414007</v>
      </c>
    </row>
    <row r="18" spans="2:17" s="3" customFormat="1" ht="15" customHeight="1" x14ac:dyDescent="0.2">
      <c r="B18" s="8" t="s">
        <v>7</v>
      </c>
      <c r="C18" s="10">
        <v>21167857.026869997</v>
      </c>
      <c r="D18" s="10">
        <v>23102843.12992999</v>
      </c>
      <c r="E18" s="17">
        <f t="shared" si="0"/>
        <v>9.1411525531553224</v>
      </c>
      <c r="F18" s="10">
        <v>3878621.8629700001</v>
      </c>
      <c r="G18" s="10">
        <v>4147841.9381599994</v>
      </c>
      <c r="H18" s="17">
        <f t="shared" si="1"/>
        <v>6.9411271503494305</v>
      </c>
      <c r="I18" s="10">
        <v>94096.725000000006</v>
      </c>
      <c r="J18" s="10">
        <v>85686.843999999997</v>
      </c>
      <c r="K18" s="17">
        <f t="shared" si="2"/>
        <v>-8.9374853375609007</v>
      </c>
      <c r="L18" s="10">
        <v>689693.05414999998</v>
      </c>
      <c r="M18" s="10">
        <v>607282.05375000008</v>
      </c>
      <c r="N18" s="17">
        <f t="shared" si="3"/>
        <v>-11.94893872051037</v>
      </c>
      <c r="O18" s="10">
        <f t="shared" ref="O18:O23" si="5">SUM(C18+F18+I18+L18)</f>
        <v>25830268.668990001</v>
      </c>
      <c r="P18" s="10">
        <f t="shared" ref="P18:P23" si="6">SUM(D18+G18+J18+M18)</f>
        <v>27943653.965839989</v>
      </c>
      <c r="Q18" s="17">
        <f t="shared" si="4"/>
        <v>8.1818169370695273</v>
      </c>
    </row>
    <row r="19" spans="2:17" s="3" customFormat="1" ht="15" customHeight="1" x14ac:dyDescent="0.2">
      <c r="B19" s="12" t="s">
        <v>17</v>
      </c>
      <c r="C19" s="10">
        <v>16907687.171070002</v>
      </c>
      <c r="D19" s="10">
        <v>17763729.293419994</v>
      </c>
      <c r="E19" s="17">
        <f t="shared" si="0"/>
        <v>5.0630350188565671</v>
      </c>
      <c r="F19" s="10">
        <v>2035387.7270400003</v>
      </c>
      <c r="G19" s="10">
        <v>1941155.7152600004</v>
      </c>
      <c r="H19" s="17">
        <f t="shared" si="1"/>
        <v>-4.6296835992540082</v>
      </c>
      <c r="I19" s="10">
        <v>314.858</v>
      </c>
      <c r="J19" s="10">
        <v>5140.9750000000004</v>
      </c>
      <c r="K19" s="17">
        <f t="shared" si="2"/>
        <v>1532.7916076453512</v>
      </c>
      <c r="L19" s="10">
        <v>654497.03703999997</v>
      </c>
      <c r="M19" s="10">
        <v>543317.19485000009</v>
      </c>
      <c r="N19" s="17">
        <f t="shared" si="3"/>
        <v>-16.987065776923458</v>
      </c>
      <c r="O19" s="10">
        <f t="shared" si="5"/>
        <v>19597886.79315</v>
      </c>
      <c r="P19" s="10">
        <f t="shared" si="6"/>
        <v>20253343.178529996</v>
      </c>
      <c r="Q19" s="17">
        <f t="shared" si="4"/>
        <v>3.3445258271881357</v>
      </c>
    </row>
    <row r="20" spans="2:17" s="3" customFormat="1" ht="15" customHeight="1" x14ac:dyDescent="0.2">
      <c r="B20" s="12" t="s">
        <v>8</v>
      </c>
      <c r="C20" s="10">
        <v>15126568.164700001</v>
      </c>
      <c r="D20" s="10">
        <v>16013752.567909993</v>
      </c>
      <c r="E20" s="17">
        <f t="shared" si="0"/>
        <v>5.8650739120084268</v>
      </c>
      <c r="F20" s="10">
        <v>1886093.477</v>
      </c>
      <c r="G20" s="10">
        <v>1795867.8673300003</v>
      </c>
      <c r="H20" s="17">
        <f t="shared" si="1"/>
        <v>-4.783729479490674</v>
      </c>
      <c r="I20" s="10">
        <v>0</v>
      </c>
      <c r="J20" s="10">
        <v>0</v>
      </c>
      <c r="K20" s="17" t="e">
        <f t="shared" si="2"/>
        <v>#DIV/0!</v>
      </c>
      <c r="L20" s="10">
        <v>650891.72722</v>
      </c>
      <c r="M20" s="10">
        <v>542569.02040000004</v>
      </c>
      <c r="N20" s="17">
        <f t="shared" si="3"/>
        <v>-16.642200582676494</v>
      </c>
      <c r="O20" s="10">
        <f t="shared" si="5"/>
        <v>17663553.368919998</v>
      </c>
      <c r="P20" s="10">
        <f t="shared" si="6"/>
        <v>18352189.455639992</v>
      </c>
      <c r="Q20" s="17">
        <f t="shared" si="4"/>
        <v>3.8986271467421005</v>
      </c>
    </row>
    <row r="21" spans="2:17" s="3" customFormat="1" ht="15" customHeight="1" x14ac:dyDescent="0.2">
      <c r="B21" s="12" t="s">
        <v>31</v>
      </c>
      <c r="C21" s="10">
        <v>4218511.2428000001</v>
      </c>
      <c r="D21" s="10">
        <v>5285841.3695099987</v>
      </c>
      <c r="E21" s="17">
        <f t="shared" si="0"/>
        <v>25.301108976103322</v>
      </c>
      <c r="F21" s="10">
        <v>1157479.01758</v>
      </c>
      <c r="G21" s="10">
        <v>1399350.2292999993</v>
      </c>
      <c r="H21" s="17">
        <f t="shared" si="1"/>
        <v>20.896379808740875</v>
      </c>
      <c r="I21" s="10">
        <v>18495.782999999999</v>
      </c>
      <c r="J21" s="10">
        <v>16556.131999999998</v>
      </c>
      <c r="K21" s="17">
        <f t="shared" si="2"/>
        <v>-10.486990466962126</v>
      </c>
      <c r="L21" s="10">
        <v>27380.01038</v>
      </c>
      <c r="M21" s="10">
        <v>53056.347040000001</v>
      </c>
      <c r="N21" s="17">
        <f t="shared" si="3"/>
        <v>93.777673213577515</v>
      </c>
      <c r="O21" s="10">
        <f t="shared" si="5"/>
        <v>5421866.0537599996</v>
      </c>
      <c r="P21" s="10">
        <f t="shared" si="6"/>
        <v>6754804.0778499991</v>
      </c>
      <c r="Q21" s="17">
        <f t="shared" si="4"/>
        <v>24.584488271627862</v>
      </c>
    </row>
    <row r="22" spans="2:17" s="3" customFormat="1" ht="15" customHeight="1" x14ac:dyDescent="0.2">
      <c r="B22" s="12" t="s">
        <v>18</v>
      </c>
      <c r="C22" s="10">
        <v>41658.612999999998</v>
      </c>
      <c r="D22" s="10">
        <v>53272.466999999997</v>
      </c>
      <c r="E22" s="17">
        <f t="shared" si="0"/>
        <v>27.878638206221595</v>
      </c>
      <c r="F22" s="10">
        <v>685754.11835</v>
      </c>
      <c r="G22" s="10">
        <v>807335.99359999993</v>
      </c>
      <c r="H22" s="17">
        <f t="shared" si="1"/>
        <v>17.729660237774326</v>
      </c>
      <c r="I22" s="10">
        <v>75286.084000000003</v>
      </c>
      <c r="J22" s="10">
        <v>63989.737000000001</v>
      </c>
      <c r="K22" s="17">
        <f t="shared" si="2"/>
        <v>-15.004561799229734</v>
      </c>
      <c r="L22" s="10">
        <v>7816.0067300000001</v>
      </c>
      <c r="M22" s="10">
        <v>10908.511860000001</v>
      </c>
      <c r="N22" s="17">
        <f t="shared" si="3"/>
        <v>39.566305874969487</v>
      </c>
      <c r="O22" s="10">
        <f t="shared" si="5"/>
        <v>810514.82208000007</v>
      </c>
      <c r="P22" s="10">
        <f t="shared" si="6"/>
        <v>935506.70945999981</v>
      </c>
      <c r="Q22" s="17">
        <f t="shared" si="4"/>
        <v>15.421295696880264</v>
      </c>
    </row>
    <row r="23" spans="2:17" s="3" customFormat="1" ht="15" customHeight="1" x14ac:dyDescent="0.2">
      <c r="B23" s="8" t="s">
        <v>11</v>
      </c>
      <c r="C23" s="10">
        <v>26370268.47498</v>
      </c>
      <c r="D23" s="10">
        <v>27487074.01196</v>
      </c>
      <c r="E23" s="17">
        <f t="shared" si="0"/>
        <v>4.2350935411962922</v>
      </c>
      <c r="F23" s="10">
        <v>5913801.2121799998</v>
      </c>
      <c r="G23" s="10">
        <v>5632671.5203799997</v>
      </c>
      <c r="H23" s="17">
        <f t="shared" si="1"/>
        <v>-4.7537900195391813</v>
      </c>
      <c r="I23" s="10">
        <v>292594.60499999998</v>
      </c>
      <c r="J23" s="10">
        <v>381238.47499999998</v>
      </c>
      <c r="K23" s="17">
        <f t="shared" si="2"/>
        <v>30.295797832636055</v>
      </c>
      <c r="L23" s="10">
        <v>1873766.0219400001</v>
      </c>
      <c r="M23" s="10">
        <v>2319207.5068600001</v>
      </c>
      <c r="N23" s="17">
        <f t="shared" si="3"/>
        <v>23.772524408293663</v>
      </c>
      <c r="O23" s="10">
        <f t="shared" si="5"/>
        <v>34450430.314099997</v>
      </c>
      <c r="P23" s="10">
        <f t="shared" si="6"/>
        <v>35820191.514200002</v>
      </c>
      <c r="Q23" s="17">
        <f t="shared" si="4"/>
        <v>3.9760350962564956</v>
      </c>
    </row>
    <row r="25" spans="2:17" x14ac:dyDescent="0.2">
      <c r="B25" s="6" t="s">
        <v>20</v>
      </c>
    </row>
    <row r="26" spans="2:17" x14ac:dyDescent="0.2">
      <c r="B26" s="21" t="s">
        <v>21</v>
      </c>
    </row>
    <row r="27" spans="2:17" x14ac:dyDescent="0.2">
      <c r="B27" s="6" t="s">
        <v>22</v>
      </c>
    </row>
    <row r="28" spans="2:17" x14ac:dyDescent="0.2">
      <c r="B28" s="6" t="s">
        <v>23</v>
      </c>
      <c r="L28" s="22"/>
      <c r="M28" s="22"/>
    </row>
    <row r="29" spans="2:17" x14ac:dyDescent="0.2">
      <c r="B29" s="6" t="s">
        <v>24</v>
      </c>
    </row>
    <row r="30" spans="2:17" x14ac:dyDescent="0.2">
      <c r="B30" s="6" t="s">
        <v>32</v>
      </c>
    </row>
    <row r="31" spans="2:17" x14ac:dyDescent="0.2">
      <c r="B31" s="6" t="s">
        <v>25</v>
      </c>
    </row>
    <row r="32" spans="2:17" x14ac:dyDescent="0.2">
      <c r="B32" s="6" t="s">
        <v>30</v>
      </c>
    </row>
    <row r="33" spans="2:2" x14ac:dyDescent="0.2">
      <c r="B33" s="3"/>
    </row>
    <row r="34" spans="2:2" x14ac:dyDescent="0.2">
      <c r="B34" s="3"/>
    </row>
    <row r="35" spans="2:2" x14ac:dyDescent="0.2">
      <c r="B35" s="3"/>
    </row>
    <row r="36" spans="2:2" x14ac:dyDescent="0.2">
      <c r="B36" s="3"/>
    </row>
  </sheetData>
  <mergeCells count="11">
    <mergeCell ref="R8:T8"/>
    <mergeCell ref="O15:Q15"/>
    <mergeCell ref="O8:Q8"/>
    <mergeCell ref="C15:E15"/>
    <mergeCell ref="F15:H15"/>
    <mergeCell ref="I15:K15"/>
    <mergeCell ref="L15:N15"/>
    <mergeCell ref="C8:E8"/>
    <mergeCell ref="F8:H8"/>
    <mergeCell ref="I8:K8"/>
    <mergeCell ref="L8:N8"/>
  </mergeCells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1f0685f-21c9-4365-9f92-50f85d18d402" xsi:nil="true"/>
    <lcf76f155ced4ddcb4097134ff3c332f xmlns="c0a106e9-1018-4606-bc95-f0056290cdb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683EF44FAD7C47A850056520B2E969" ma:contentTypeVersion="21" ma:contentTypeDescription="Opprett et nytt dokument." ma:contentTypeScope="" ma:versionID="61e725cdb8e772a8ea65b96803c69a14">
  <xsd:schema xmlns:xsd="http://www.w3.org/2001/XMLSchema" xmlns:xs="http://www.w3.org/2001/XMLSchema" xmlns:p="http://schemas.microsoft.com/office/2006/metadata/properties" xmlns:ns2="c0a106e9-1018-4606-bc95-f0056290cdbf" xmlns:ns3="d1f0685f-21c9-4365-9f92-50f85d18d402" targetNamespace="http://schemas.microsoft.com/office/2006/metadata/properties" ma:root="true" ma:fieldsID="9f84986890908fd5690cef4871c3ce79" ns2:_="" ns3:_="">
    <xsd:import namespace="c0a106e9-1018-4606-bc95-f0056290cdbf"/>
    <xsd:import namespace="d1f0685f-21c9-4365-9f92-50f85d18d4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a106e9-1018-4606-bc95-f0056290cd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d0b69f77-55ff-434e-ae2e-5cb16f2743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0685f-21c9-4365-9f92-50f85d18d40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7e74b48-2924-426a-b68e-c8f27751ab6c}" ma:internalName="TaxCatchAll" ma:showField="CatchAllData" ma:web="d1f0685f-21c9-4365-9f92-50f85d18d4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D770A1-A090-41F9-B17A-D25654E3B871}">
  <ds:schemaRefs>
    <ds:schemaRef ds:uri="http://schemas.microsoft.com/office/2006/metadata/properties"/>
    <ds:schemaRef ds:uri="http://schemas.microsoft.com/office/infopath/2007/PartnerControls"/>
    <ds:schemaRef ds:uri="d1f0685f-21c9-4365-9f92-50f85d18d402"/>
    <ds:schemaRef ds:uri="c0a106e9-1018-4606-bc95-f0056290cdbf"/>
  </ds:schemaRefs>
</ds:datastoreItem>
</file>

<file path=customXml/itemProps2.xml><?xml version="1.0" encoding="utf-8"?>
<ds:datastoreItem xmlns:ds="http://schemas.openxmlformats.org/officeDocument/2006/customXml" ds:itemID="{481782CC-2B66-413B-B9C7-5D4EE6223C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8FA2CC-0E78-4E4F-B700-6505662D14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a106e9-1018-4606-bc95-f0056290cdbf"/>
    <ds:schemaRef ds:uri="d1f0685f-21c9-4365-9f92-50f85d18d4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Utbetalinger</vt:lpstr>
    </vt:vector>
  </TitlesOfParts>
  <Company>FNO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Anne-Kathrine Johansen</dc:creator>
  <cp:lastModifiedBy>Randi Mørk</cp:lastModifiedBy>
  <cp:lastPrinted>2016-01-27T07:14:40Z</cp:lastPrinted>
  <dcterms:created xsi:type="dcterms:W3CDTF">2012-09-03T08:10:10Z</dcterms:created>
  <dcterms:modified xsi:type="dcterms:W3CDTF">2026-02-11T11:09:02Z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0x01010090683EF44FAD7C47A850056520B2E969</vt:lpwstr>
  </property>
  <property fmtid="{D5CDD505-2E9C-101B-9397-08002B2CF9AE}" pid="3" name="MediaServiceImageTags">
    <vt:lpwstr/>
  </property>
</Properties>
</file>